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3480" yWindow="1620" windowWidth="25605" windowHeight="16065"/>
  </bookViews>
  <sheets>
    <sheet name="説明" sheetId="2" r:id="rId1"/>
    <sheet name="確認" sheetId="1" r:id="rId2"/>
    <sheet name="入力" sheetId="6" r:id="rId3"/>
    <sheet name="リスト" sheetId="4" state="hidden" r:id="rId4"/>
    <sheet name="クラスデータ" sheetId="5" state="hidden" r:id="rId5"/>
  </sheets>
  <definedNames>
    <definedName name="いーかーど">リスト!$E$2:$E$3</definedName>
    <definedName name="クラス">リスト!$C$2:$C$30</definedName>
    <definedName name="クラスリスト">リスト!$C$2:$C$34</definedName>
    <definedName name="プログラム">リスト!$G$2:$G$3</definedName>
    <definedName name="交通">リスト!$K$2:$K$5</definedName>
    <definedName name="交通第一希望">リスト!#REF!</definedName>
    <definedName name="交通第二希望">リスト!#REF!</definedName>
    <definedName name="申込方法">リスト!$A$2:$A$5</definedName>
    <definedName name="成績表">リスト!$I$2:$I$3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 l="1"/>
  <c r="I8" i="1"/>
  <c r="F4" i="6" l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3" i="6"/>
  <c r="AA4" i="6" l="1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A112" i="6"/>
  <c r="AA113" i="6"/>
  <c r="AA114" i="6"/>
  <c r="AA115" i="6"/>
  <c r="AA116" i="6"/>
  <c r="AA117" i="6"/>
  <c r="AA118" i="6"/>
  <c r="AA119" i="6"/>
  <c r="AA120" i="6"/>
  <c r="AA121" i="6"/>
  <c r="AA122" i="6"/>
  <c r="AA123" i="6"/>
  <c r="AA124" i="6"/>
  <c r="AA125" i="6"/>
  <c r="AA126" i="6"/>
  <c r="AA127" i="6"/>
  <c r="AA128" i="6"/>
  <c r="AA129" i="6"/>
  <c r="AA130" i="6"/>
  <c r="AA131" i="6"/>
  <c r="AA132" i="6"/>
  <c r="AA133" i="6"/>
  <c r="AA134" i="6"/>
  <c r="AA135" i="6"/>
  <c r="AA136" i="6"/>
  <c r="AA137" i="6"/>
  <c r="AA138" i="6"/>
  <c r="AA139" i="6"/>
  <c r="AA140" i="6"/>
  <c r="AA141" i="6"/>
  <c r="AA142" i="6"/>
  <c r="AA143" i="6"/>
  <c r="AA144" i="6"/>
  <c r="AA145" i="6"/>
  <c r="AA146" i="6"/>
  <c r="AA147" i="6"/>
  <c r="AA148" i="6"/>
  <c r="AA149" i="6"/>
  <c r="AA150" i="6"/>
  <c r="AA151" i="6"/>
  <c r="AA152" i="6"/>
  <c r="AA153" i="6"/>
  <c r="AA3" i="6"/>
  <c r="Z4" i="6"/>
  <c r="Y4" i="6"/>
  <c r="R4" i="6" s="1"/>
  <c r="U4" i="6"/>
  <c r="V4" i="6"/>
  <c r="W4" i="6"/>
  <c r="X4" i="6"/>
  <c r="U5" i="6"/>
  <c r="V5" i="6"/>
  <c r="W5" i="6"/>
  <c r="X5" i="6"/>
  <c r="Y5" i="6"/>
  <c r="Z5" i="6"/>
  <c r="U6" i="6"/>
  <c r="V6" i="6"/>
  <c r="W6" i="6"/>
  <c r="X6" i="6"/>
  <c r="Y6" i="6"/>
  <c r="Z6" i="6"/>
  <c r="Z7" i="6"/>
  <c r="U7" i="6"/>
  <c r="V7" i="6"/>
  <c r="W7" i="6"/>
  <c r="X7" i="6"/>
  <c r="Y7" i="6"/>
  <c r="U8" i="6"/>
  <c r="Y8" i="6"/>
  <c r="V8" i="6"/>
  <c r="W8" i="6"/>
  <c r="X8" i="6"/>
  <c r="Z8" i="6"/>
  <c r="U9" i="6"/>
  <c r="V9" i="6"/>
  <c r="W9" i="6"/>
  <c r="X9" i="6"/>
  <c r="Y9" i="6"/>
  <c r="Z9" i="6"/>
  <c r="Y10" i="6"/>
  <c r="Z10" i="6"/>
  <c r="U10" i="6"/>
  <c r="V10" i="6"/>
  <c r="W10" i="6"/>
  <c r="X10" i="6"/>
  <c r="Z11" i="6"/>
  <c r="U11" i="6"/>
  <c r="V11" i="6"/>
  <c r="W11" i="6"/>
  <c r="X11" i="6"/>
  <c r="Y11" i="6"/>
  <c r="U12" i="6"/>
  <c r="V12" i="6"/>
  <c r="W12" i="6"/>
  <c r="X12" i="6"/>
  <c r="Y12" i="6"/>
  <c r="R12" i="6" s="1"/>
  <c r="Z12" i="6"/>
  <c r="U13" i="6"/>
  <c r="V13" i="6"/>
  <c r="W13" i="6"/>
  <c r="X13" i="6"/>
  <c r="Y13" i="6"/>
  <c r="Z13" i="6"/>
  <c r="U14" i="6"/>
  <c r="V14" i="6"/>
  <c r="W14" i="6"/>
  <c r="X14" i="6"/>
  <c r="Y14" i="6"/>
  <c r="Z14" i="6"/>
  <c r="U15" i="6"/>
  <c r="V15" i="6"/>
  <c r="W15" i="6"/>
  <c r="X15" i="6"/>
  <c r="Y15" i="6"/>
  <c r="Z15" i="6"/>
  <c r="U16" i="6"/>
  <c r="V16" i="6"/>
  <c r="W16" i="6"/>
  <c r="X16" i="6"/>
  <c r="Y16" i="6"/>
  <c r="Z16" i="6"/>
  <c r="U17" i="6"/>
  <c r="V17" i="6"/>
  <c r="W17" i="6"/>
  <c r="X17" i="6"/>
  <c r="Y17" i="6"/>
  <c r="Z17" i="6"/>
  <c r="U18" i="6"/>
  <c r="V18" i="6"/>
  <c r="W18" i="6"/>
  <c r="X18" i="6"/>
  <c r="Y18" i="6"/>
  <c r="Z18" i="6"/>
  <c r="U19" i="6"/>
  <c r="V19" i="6"/>
  <c r="W19" i="6"/>
  <c r="X19" i="6"/>
  <c r="Y19" i="6"/>
  <c r="Z19" i="6"/>
  <c r="U20" i="6"/>
  <c r="V20" i="6"/>
  <c r="W20" i="6"/>
  <c r="X20" i="6"/>
  <c r="Y20" i="6"/>
  <c r="Z20" i="6"/>
  <c r="U21" i="6"/>
  <c r="V21" i="6"/>
  <c r="W21" i="6"/>
  <c r="X21" i="6"/>
  <c r="Y21" i="6"/>
  <c r="Z21" i="6"/>
  <c r="U22" i="6"/>
  <c r="V22" i="6"/>
  <c r="W22" i="6"/>
  <c r="X22" i="6"/>
  <c r="Y22" i="6"/>
  <c r="Z22" i="6"/>
  <c r="U23" i="6"/>
  <c r="V23" i="6"/>
  <c r="W23" i="6"/>
  <c r="X23" i="6"/>
  <c r="Y23" i="6"/>
  <c r="Z23" i="6"/>
  <c r="U24" i="6"/>
  <c r="V24" i="6"/>
  <c r="W24" i="6"/>
  <c r="X24" i="6"/>
  <c r="Y24" i="6"/>
  <c r="R24" i="6" s="1"/>
  <c r="Z24" i="6"/>
  <c r="U25" i="6"/>
  <c r="V25" i="6"/>
  <c r="W25" i="6"/>
  <c r="X25" i="6"/>
  <c r="Y25" i="6"/>
  <c r="Z25" i="6"/>
  <c r="U26" i="6"/>
  <c r="V26" i="6"/>
  <c r="W26" i="6"/>
  <c r="X26" i="6"/>
  <c r="Y26" i="6"/>
  <c r="Z26" i="6"/>
  <c r="U27" i="6"/>
  <c r="V27" i="6"/>
  <c r="W27" i="6"/>
  <c r="X27" i="6"/>
  <c r="Y27" i="6"/>
  <c r="Z27" i="6"/>
  <c r="U28" i="6"/>
  <c r="V28" i="6"/>
  <c r="W28" i="6"/>
  <c r="X28" i="6"/>
  <c r="Y28" i="6"/>
  <c r="Z28" i="6"/>
  <c r="U29" i="6"/>
  <c r="V29" i="6"/>
  <c r="W29" i="6"/>
  <c r="X29" i="6"/>
  <c r="Y29" i="6"/>
  <c r="Z29" i="6"/>
  <c r="U30" i="6"/>
  <c r="V30" i="6"/>
  <c r="W30" i="6"/>
  <c r="X30" i="6"/>
  <c r="Y30" i="6"/>
  <c r="Z30" i="6"/>
  <c r="U31" i="6"/>
  <c r="V31" i="6"/>
  <c r="W31" i="6"/>
  <c r="X31" i="6"/>
  <c r="Y31" i="6"/>
  <c r="Z31" i="6"/>
  <c r="U32" i="6"/>
  <c r="V32" i="6"/>
  <c r="W32" i="6"/>
  <c r="X32" i="6"/>
  <c r="Y32" i="6"/>
  <c r="R32" i="6" s="1"/>
  <c r="Z32" i="6"/>
  <c r="U33" i="6"/>
  <c r="V33" i="6"/>
  <c r="W33" i="6"/>
  <c r="X33" i="6"/>
  <c r="Y33" i="6"/>
  <c r="Z33" i="6"/>
  <c r="U34" i="6"/>
  <c r="V34" i="6"/>
  <c r="W34" i="6"/>
  <c r="X34" i="6"/>
  <c r="Y34" i="6"/>
  <c r="Z34" i="6"/>
  <c r="U35" i="6"/>
  <c r="V35" i="6"/>
  <c r="W35" i="6"/>
  <c r="X35" i="6"/>
  <c r="Y35" i="6"/>
  <c r="Z35" i="6"/>
  <c r="U36" i="6"/>
  <c r="V36" i="6"/>
  <c r="W36" i="6"/>
  <c r="X36" i="6"/>
  <c r="Y36" i="6"/>
  <c r="Z36" i="6"/>
  <c r="U37" i="6"/>
  <c r="V37" i="6"/>
  <c r="W37" i="6"/>
  <c r="X37" i="6"/>
  <c r="Y37" i="6"/>
  <c r="Z37" i="6"/>
  <c r="U38" i="6"/>
  <c r="V38" i="6"/>
  <c r="W38" i="6"/>
  <c r="X38" i="6"/>
  <c r="Y38" i="6"/>
  <c r="Z38" i="6"/>
  <c r="U39" i="6"/>
  <c r="V39" i="6"/>
  <c r="W39" i="6"/>
  <c r="X39" i="6"/>
  <c r="Y39" i="6"/>
  <c r="Z39" i="6"/>
  <c r="U40" i="6"/>
  <c r="V40" i="6"/>
  <c r="W40" i="6"/>
  <c r="X40" i="6"/>
  <c r="Y40" i="6"/>
  <c r="R40" i="6" s="1"/>
  <c r="Z40" i="6"/>
  <c r="U41" i="6"/>
  <c r="V41" i="6"/>
  <c r="W41" i="6"/>
  <c r="X41" i="6"/>
  <c r="Y41" i="6"/>
  <c r="Z41" i="6"/>
  <c r="U42" i="6"/>
  <c r="V42" i="6"/>
  <c r="W42" i="6"/>
  <c r="X42" i="6"/>
  <c r="Y42" i="6"/>
  <c r="Z42" i="6"/>
  <c r="U43" i="6"/>
  <c r="V43" i="6"/>
  <c r="W43" i="6"/>
  <c r="X43" i="6"/>
  <c r="Y43" i="6"/>
  <c r="Z43" i="6"/>
  <c r="U44" i="6"/>
  <c r="V44" i="6"/>
  <c r="W44" i="6"/>
  <c r="X44" i="6"/>
  <c r="Y44" i="6"/>
  <c r="Z44" i="6"/>
  <c r="U45" i="6"/>
  <c r="V45" i="6"/>
  <c r="W45" i="6"/>
  <c r="X45" i="6"/>
  <c r="Y45" i="6"/>
  <c r="Z45" i="6"/>
  <c r="U46" i="6"/>
  <c r="V46" i="6"/>
  <c r="W46" i="6"/>
  <c r="X46" i="6"/>
  <c r="R46" i="6" s="1"/>
  <c r="Y46" i="6"/>
  <c r="Z46" i="6"/>
  <c r="U47" i="6"/>
  <c r="V47" i="6"/>
  <c r="W47" i="6"/>
  <c r="X47" i="6"/>
  <c r="Y47" i="6"/>
  <c r="Z47" i="6"/>
  <c r="U48" i="6"/>
  <c r="V48" i="6"/>
  <c r="W48" i="6"/>
  <c r="X48" i="6"/>
  <c r="Y48" i="6"/>
  <c r="Z48" i="6"/>
  <c r="R48" i="6"/>
  <c r="U49" i="6"/>
  <c r="V49" i="6"/>
  <c r="W49" i="6"/>
  <c r="X49" i="6"/>
  <c r="Y49" i="6"/>
  <c r="Z49" i="6"/>
  <c r="U50" i="6"/>
  <c r="V50" i="6"/>
  <c r="W50" i="6"/>
  <c r="X50" i="6"/>
  <c r="Y50" i="6"/>
  <c r="Z50" i="6"/>
  <c r="U51" i="6"/>
  <c r="V51" i="6"/>
  <c r="W51" i="6"/>
  <c r="X51" i="6"/>
  <c r="Y51" i="6"/>
  <c r="Z51" i="6"/>
  <c r="U52" i="6"/>
  <c r="V52" i="6"/>
  <c r="W52" i="6"/>
  <c r="X52" i="6"/>
  <c r="Y52" i="6"/>
  <c r="Z52" i="6"/>
  <c r="U53" i="6"/>
  <c r="V53" i="6"/>
  <c r="W53" i="6"/>
  <c r="X53" i="6"/>
  <c r="Y53" i="6"/>
  <c r="Z53" i="6"/>
  <c r="U54" i="6"/>
  <c r="V54" i="6"/>
  <c r="W54" i="6"/>
  <c r="X54" i="6"/>
  <c r="Y54" i="6"/>
  <c r="Z54" i="6"/>
  <c r="U55" i="6"/>
  <c r="V55" i="6"/>
  <c r="W55" i="6"/>
  <c r="X55" i="6"/>
  <c r="Y55" i="6"/>
  <c r="Z55" i="6"/>
  <c r="U56" i="6"/>
  <c r="V56" i="6"/>
  <c r="W56" i="6"/>
  <c r="R56" i="6" s="1"/>
  <c r="X56" i="6"/>
  <c r="Y56" i="6"/>
  <c r="Z56" i="6"/>
  <c r="U57" i="6"/>
  <c r="V57" i="6"/>
  <c r="W57" i="6"/>
  <c r="X57" i="6"/>
  <c r="Y57" i="6"/>
  <c r="Z57" i="6"/>
  <c r="U58" i="6"/>
  <c r="V58" i="6"/>
  <c r="W58" i="6"/>
  <c r="X58" i="6"/>
  <c r="Y58" i="6"/>
  <c r="Z58" i="6"/>
  <c r="U59" i="6"/>
  <c r="V59" i="6"/>
  <c r="W59" i="6"/>
  <c r="X59" i="6"/>
  <c r="Y59" i="6"/>
  <c r="Z59" i="6"/>
  <c r="U60" i="6"/>
  <c r="V60" i="6"/>
  <c r="W60" i="6"/>
  <c r="X60" i="6"/>
  <c r="Y60" i="6"/>
  <c r="Z60" i="6"/>
  <c r="U61" i="6"/>
  <c r="V61" i="6"/>
  <c r="W61" i="6"/>
  <c r="X61" i="6"/>
  <c r="Y61" i="6"/>
  <c r="Z61" i="6"/>
  <c r="U62" i="6"/>
  <c r="V62" i="6"/>
  <c r="W62" i="6"/>
  <c r="X62" i="6"/>
  <c r="Y62" i="6"/>
  <c r="Z62" i="6"/>
  <c r="U63" i="6"/>
  <c r="V63" i="6"/>
  <c r="W63" i="6"/>
  <c r="X63" i="6"/>
  <c r="Y63" i="6"/>
  <c r="Z63" i="6"/>
  <c r="U64" i="6"/>
  <c r="V64" i="6"/>
  <c r="W64" i="6"/>
  <c r="X64" i="6"/>
  <c r="Y64" i="6"/>
  <c r="Z64" i="6"/>
  <c r="R64" i="6"/>
  <c r="U65" i="6"/>
  <c r="V65" i="6"/>
  <c r="W65" i="6"/>
  <c r="X65" i="6"/>
  <c r="Y65" i="6"/>
  <c r="Z65" i="6"/>
  <c r="U66" i="6"/>
  <c r="V66" i="6"/>
  <c r="W66" i="6"/>
  <c r="X66" i="6"/>
  <c r="Y66" i="6"/>
  <c r="Z66" i="6"/>
  <c r="U67" i="6"/>
  <c r="V67" i="6"/>
  <c r="W67" i="6"/>
  <c r="X67" i="6"/>
  <c r="Y67" i="6"/>
  <c r="Z67" i="6"/>
  <c r="U68" i="6"/>
  <c r="V68" i="6"/>
  <c r="W68" i="6"/>
  <c r="X68" i="6"/>
  <c r="Y68" i="6"/>
  <c r="Z68" i="6"/>
  <c r="U69" i="6"/>
  <c r="V69" i="6"/>
  <c r="R69" i="6" s="1"/>
  <c r="W69" i="6"/>
  <c r="X69" i="6"/>
  <c r="Y69" i="6"/>
  <c r="Z69" i="6"/>
  <c r="U70" i="6"/>
  <c r="V70" i="6"/>
  <c r="W70" i="6"/>
  <c r="X70" i="6"/>
  <c r="Y70" i="6"/>
  <c r="Z70" i="6"/>
  <c r="U71" i="6"/>
  <c r="V71" i="6"/>
  <c r="W71" i="6"/>
  <c r="X71" i="6"/>
  <c r="Y71" i="6"/>
  <c r="Z71" i="6"/>
  <c r="U72" i="6"/>
  <c r="V72" i="6"/>
  <c r="W72" i="6"/>
  <c r="X72" i="6"/>
  <c r="Y72" i="6"/>
  <c r="R72" i="6" s="1"/>
  <c r="Z72" i="6"/>
  <c r="U73" i="6"/>
  <c r="V73" i="6"/>
  <c r="W73" i="6"/>
  <c r="X73" i="6"/>
  <c r="Y73" i="6"/>
  <c r="Z73" i="6"/>
  <c r="U74" i="6"/>
  <c r="V74" i="6"/>
  <c r="W74" i="6"/>
  <c r="X74" i="6"/>
  <c r="Y74" i="6"/>
  <c r="Z74" i="6"/>
  <c r="U75" i="6"/>
  <c r="V75" i="6"/>
  <c r="W75" i="6"/>
  <c r="X75" i="6"/>
  <c r="Y75" i="6"/>
  <c r="Z75" i="6"/>
  <c r="U76" i="6"/>
  <c r="V76" i="6"/>
  <c r="W76" i="6"/>
  <c r="X76" i="6"/>
  <c r="Y76" i="6"/>
  <c r="Z76" i="6"/>
  <c r="U77" i="6"/>
  <c r="V77" i="6"/>
  <c r="R77" i="6" s="1"/>
  <c r="W77" i="6"/>
  <c r="X77" i="6"/>
  <c r="Y77" i="6"/>
  <c r="Z77" i="6"/>
  <c r="U78" i="6"/>
  <c r="V78" i="6"/>
  <c r="W78" i="6"/>
  <c r="X78" i="6"/>
  <c r="Y78" i="6"/>
  <c r="Z78" i="6"/>
  <c r="U79" i="6"/>
  <c r="V79" i="6"/>
  <c r="W79" i="6"/>
  <c r="X79" i="6"/>
  <c r="Y79" i="6"/>
  <c r="Z79" i="6"/>
  <c r="U80" i="6"/>
  <c r="V80" i="6"/>
  <c r="W80" i="6"/>
  <c r="X80" i="6"/>
  <c r="Y80" i="6"/>
  <c r="R80" i="6" s="1"/>
  <c r="Z80" i="6"/>
  <c r="U81" i="6"/>
  <c r="V81" i="6"/>
  <c r="W81" i="6"/>
  <c r="X81" i="6"/>
  <c r="Y81" i="6"/>
  <c r="Z81" i="6"/>
  <c r="U82" i="6"/>
  <c r="V82" i="6"/>
  <c r="W82" i="6"/>
  <c r="X82" i="6"/>
  <c r="Y82" i="6"/>
  <c r="Z82" i="6"/>
  <c r="U83" i="6"/>
  <c r="V83" i="6"/>
  <c r="W83" i="6"/>
  <c r="X83" i="6"/>
  <c r="Y83" i="6"/>
  <c r="Z83" i="6"/>
  <c r="U84" i="6"/>
  <c r="V84" i="6"/>
  <c r="W84" i="6"/>
  <c r="X84" i="6"/>
  <c r="Y84" i="6"/>
  <c r="Z84" i="6"/>
  <c r="U85" i="6"/>
  <c r="V85" i="6"/>
  <c r="R85" i="6" s="1"/>
  <c r="W85" i="6"/>
  <c r="X85" i="6"/>
  <c r="Y85" i="6"/>
  <c r="Z85" i="6"/>
  <c r="U86" i="6"/>
  <c r="V86" i="6"/>
  <c r="W86" i="6"/>
  <c r="X86" i="6"/>
  <c r="R86" i="6" s="1"/>
  <c r="Y86" i="6"/>
  <c r="Z86" i="6"/>
  <c r="U87" i="6"/>
  <c r="V87" i="6"/>
  <c r="W87" i="6"/>
  <c r="X87" i="6"/>
  <c r="Y87" i="6"/>
  <c r="Z87" i="6"/>
  <c r="U88" i="6"/>
  <c r="V88" i="6"/>
  <c r="W88" i="6"/>
  <c r="R88" i="6" s="1"/>
  <c r="X88" i="6"/>
  <c r="Y88" i="6"/>
  <c r="Z88" i="6"/>
  <c r="U89" i="6"/>
  <c r="V89" i="6"/>
  <c r="W89" i="6"/>
  <c r="X89" i="6"/>
  <c r="Y89" i="6"/>
  <c r="Z89" i="6"/>
  <c r="U90" i="6"/>
  <c r="V90" i="6"/>
  <c r="W90" i="6"/>
  <c r="X90" i="6"/>
  <c r="Y90" i="6"/>
  <c r="Z90" i="6"/>
  <c r="U91" i="6"/>
  <c r="V91" i="6"/>
  <c r="W91" i="6"/>
  <c r="X91" i="6"/>
  <c r="Y91" i="6"/>
  <c r="Z91" i="6"/>
  <c r="U92" i="6"/>
  <c r="V92" i="6"/>
  <c r="W92" i="6"/>
  <c r="X92" i="6"/>
  <c r="Y92" i="6"/>
  <c r="Z92" i="6"/>
  <c r="U93" i="6"/>
  <c r="V93" i="6"/>
  <c r="R93" i="6" s="1"/>
  <c r="W93" i="6"/>
  <c r="X93" i="6"/>
  <c r="Y93" i="6"/>
  <c r="Z93" i="6"/>
  <c r="U94" i="6"/>
  <c r="V94" i="6"/>
  <c r="W94" i="6"/>
  <c r="X94" i="6"/>
  <c r="R94" i="6" s="1"/>
  <c r="Y94" i="6"/>
  <c r="Z94" i="6"/>
  <c r="U95" i="6"/>
  <c r="V95" i="6"/>
  <c r="W95" i="6"/>
  <c r="X95" i="6"/>
  <c r="Y95" i="6"/>
  <c r="Z95" i="6"/>
  <c r="U96" i="6"/>
  <c r="V96" i="6"/>
  <c r="W96" i="6"/>
  <c r="X96" i="6"/>
  <c r="Y96" i="6"/>
  <c r="Z96" i="6"/>
  <c r="R96" i="6"/>
  <c r="U97" i="6"/>
  <c r="V97" i="6"/>
  <c r="W97" i="6"/>
  <c r="X97" i="6"/>
  <c r="Y97" i="6"/>
  <c r="Z97" i="6"/>
  <c r="U98" i="6"/>
  <c r="V98" i="6"/>
  <c r="W98" i="6"/>
  <c r="X98" i="6"/>
  <c r="Y98" i="6"/>
  <c r="Z98" i="6"/>
  <c r="U99" i="6"/>
  <c r="V99" i="6"/>
  <c r="W99" i="6"/>
  <c r="X99" i="6"/>
  <c r="Y99" i="6"/>
  <c r="Z99" i="6"/>
  <c r="U100" i="6"/>
  <c r="V100" i="6"/>
  <c r="W100" i="6"/>
  <c r="X100" i="6"/>
  <c r="Y100" i="6"/>
  <c r="Z100" i="6"/>
  <c r="U101" i="6"/>
  <c r="V101" i="6"/>
  <c r="W101" i="6"/>
  <c r="X101" i="6"/>
  <c r="Y101" i="6"/>
  <c r="Z101" i="6"/>
  <c r="U102" i="6"/>
  <c r="V102" i="6"/>
  <c r="W102" i="6"/>
  <c r="X102" i="6"/>
  <c r="Y102" i="6"/>
  <c r="Z102" i="6"/>
  <c r="U103" i="6"/>
  <c r="V103" i="6"/>
  <c r="W103" i="6"/>
  <c r="X103" i="6"/>
  <c r="Y103" i="6"/>
  <c r="Z103" i="6"/>
  <c r="U104" i="6"/>
  <c r="V104" i="6"/>
  <c r="W104" i="6"/>
  <c r="X104" i="6"/>
  <c r="Y104" i="6"/>
  <c r="Z104" i="6"/>
  <c r="R104" i="6"/>
  <c r="U105" i="6"/>
  <c r="V105" i="6"/>
  <c r="W105" i="6"/>
  <c r="X105" i="6"/>
  <c r="Y105" i="6"/>
  <c r="Z105" i="6"/>
  <c r="U106" i="6"/>
  <c r="V106" i="6"/>
  <c r="W106" i="6"/>
  <c r="X106" i="6"/>
  <c r="Y106" i="6"/>
  <c r="Z106" i="6"/>
  <c r="U107" i="6"/>
  <c r="V107" i="6"/>
  <c r="W107" i="6"/>
  <c r="X107" i="6"/>
  <c r="Y107" i="6"/>
  <c r="Z107" i="6"/>
  <c r="U108" i="6"/>
  <c r="V108" i="6"/>
  <c r="W108" i="6"/>
  <c r="X108" i="6"/>
  <c r="Y108" i="6"/>
  <c r="Z108" i="6"/>
  <c r="U109" i="6"/>
  <c r="V109" i="6"/>
  <c r="R109" i="6" s="1"/>
  <c r="W109" i="6"/>
  <c r="X109" i="6"/>
  <c r="Y109" i="6"/>
  <c r="Z109" i="6"/>
  <c r="U110" i="6"/>
  <c r="V110" i="6"/>
  <c r="W110" i="6"/>
  <c r="X110" i="6"/>
  <c r="Y110" i="6"/>
  <c r="Z110" i="6"/>
  <c r="U111" i="6"/>
  <c r="V111" i="6"/>
  <c r="W111" i="6"/>
  <c r="X111" i="6"/>
  <c r="Y111" i="6"/>
  <c r="Z111" i="6"/>
  <c r="U112" i="6"/>
  <c r="V112" i="6"/>
  <c r="W112" i="6"/>
  <c r="X112" i="6"/>
  <c r="Y112" i="6"/>
  <c r="R112" i="6" s="1"/>
  <c r="Z112" i="6"/>
  <c r="U113" i="6"/>
  <c r="V113" i="6"/>
  <c r="W113" i="6"/>
  <c r="X113" i="6"/>
  <c r="Y113" i="6"/>
  <c r="Z113" i="6"/>
  <c r="U114" i="6"/>
  <c r="V114" i="6"/>
  <c r="W114" i="6"/>
  <c r="X114" i="6"/>
  <c r="Y114" i="6"/>
  <c r="Z114" i="6"/>
  <c r="U115" i="6"/>
  <c r="V115" i="6"/>
  <c r="W115" i="6"/>
  <c r="X115" i="6"/>
  <c r="Y115" i="6"/>
  <c r="Z115" i="6"/>
  <c r="U116" i="6"/>
  <c r="V116" i="6"/>
  <c r="W116" i="6"/>
  <c r="X116" i="6"/>
  <c r="Y116" i="6"/>
  <c r="Z116" i="6"/>
  <c r="U117" i="6"/>
  <c r="V117" i="6"/>
  <c r="R117" i="6" s="1"/>
  <c r="W117" i="6"/>
  <c r="X117" i="6"/>
  <c r="Y117" i="6"/>
  <c r="Z117" i="6"/>
  <c r="U118" i="6"/>
  <c r="V118" i="6"/>
  <c r="W118" i="6"/>
  <c r="X118" i="6"/>
  <c r="Y118" i="6"/>
  <c r="Z118" i="6"/>
  <c r="U119" i="6"/>
  <c r="V119" i="6"/>
  <c r="W119" i="6"/>
  <c r="X119" i="6"/>
  <c r="Y119" i="6"/>
  <c r="Z119" i="6"/>
  <c r="U120" i="6"/>
  <c r="V120" i="6"/>
  <c r="W120" i="6"/>
  <c r="X120" i="6"/>
  <c r="Y120" i="6"/>
  <c r="Z120" i="6"/>
  <c r="U121" i="6"/>
  <c r="V121" i="6"/>
  <c r="W121" i="6"/>
  <c r="X121" i="6"/>
  <c r="Y121" i="6"/>
  <c r="Z121" i="6"/>
  <c r="U122" i="6"/>
  <c r="V122" i="6"/>
  <c r="W122" i="6"/>
  <c r="X122" i="6"/>
  <c r="Y122" i="6"/>
  <c r="Z122" i="6"/>
  <c r="U123" i="6"/>
  <c r="V123" i="6"/>
  <c r="W123" i="6"/>
  <c r="X123" i="6"/>
  <c r="Y123" i="6"/>
  <c r="Z123" i="6"/>
  <c r="U124" i="6"/>
  <c r="V124" i="6"/>
  <c r="W124" i="6"/>
  <c r="X124" i="6"/>
  <c r="Y124" i="6"/>
  <c r="Z124" i="6"/>
  <c r="U125" i="6"/>
  <c r="V125" i="6"/>
  <c r="R125" i="6" s="1"/>
  <c r="W125" i="6"/>
  <c r="X125" i="6"/>
  <c r="Y125" i="6"/>
  <c r="Z125" i="6"/>
  <c r="U126" i="6"/>
  <c r="V126" i="6"/>
  <c r="W126" i="6"/>
  <c r="X126" i="6"/>
  <c r="Y126" i="6"/>
  <c r="Z126" i="6"/>
  <c r="U127" i="6"/>
  <c r="V127" i="6"/>
  <c r="W127" i="6"/>
  <c r="X127" i="6"/>
  <c r="Y127" i="6"/>
  <c r="Z127" i="6"/>
  <c r="U128" i="6"/>
  <c r="V128" i="6"/>
  <c r="W128" i="6"/>
  <c r="X128" i="6"/>
  <c r="Y128" i="6"/>
  <c r="Z128" i="6"/>
  <c r="U129" i="6"/>
  <c r="V129" i="6"/>
  <c r="W129" i="6"/>
  <c r="X129" i="6"/>
  <c r="Y129" i="6"/>
  <c r="Z129" i="6"/>
  <c r="U130" i="6"/>
  <c r="V130" i="6"/>
  <c r="W130" i="6"/>
  <c r="X130" i="6"/>
  <c r="Y130" i="6"/>
  <c r="Z130" i="6"/>
  <c r="U131" i="6"/>
  <c r="V131" i="6"/>
  <c r="W131" i="6"/>
  <c r="X131" i="6"/>
  <c r="Y131" i="6"/>
  <c r="Z131" i="6"/>
  <c r="U132" i="6"/>
  <c r="V132" i="6"/>
  <c r="W132" i="6"/>
  <c r="X132" i="6"/>
  <c r="Y132" i="6"/>
  <c r="Z132" i="6"/>
  <c r="U133" i="6"/>
  <c r="V133" i="6"/>
  <c r="R133" i="6" s="1"/>
  <c r="W133" i="6"/>
  <c r="X133" i="6"/>
  <c r="Y133" i="6"/>
  <c r="Z133" i="6"/>
  <c r="U134" i="6"/>
  <c r="V134" i="6"/>
  <c r="W134" i="6"/>
  <c r="X134" i="6"/>
  <c r="Y134" i="6"/>
  <c r="Z134" i="6"/>
  <c r="U135" i="6"/>
  <c r="V135" i="6"/>
  <c r="W135" i="6"/>
  <c r="X135" i="6"/>
  <c r="Y135" i="6"/>
  <c r="Z135" i="6"/>
  <c r="U136" i="6"/>
  <c r="V136" i="6"/>
  <c r="W136" i="6"/>
  <c r="X136" i="6"/>
  <c r="Y136" i="6"/>
  <c r="Z136" i="6"/>
  <c r="U137" i="6"/>
  <c r="V137" i="6"/>
  <c r="W137" i="6"/>
  <c r="X137" i="6"/>
  <c r="Y137" i="6"/>
  <c r="Z137" i="6"/>
  <c r="U138" i="6"/>
  <c r="V138" i="6"/>
  <c r="W138" i="6"/>
  <c r="X138" i="6"/>
  <c r="Y138" i="6"/>
  <c r="Z138" i="6"/>
  <c r="U139" i="6"/>
  <c r="V139" i="6"/>
  <c r="W139" i="6"/>
  <c r="X139" i="6"/>
  <c r="Y139" i="6"/>
  <c r="Z139" i="6"/>
  <c r="U140" i="6"/>
  <c r="V140" i="6"/>
  <c r="W140" i="6"/>
  <c r="X140" i="6"/>
  <c r="Y140" i="6"/>
  <c r="Z140" i="6"/>
  <c r="U141" i="6"/>
  <c r="V141" i="6"/>
  <c r="R141" i="6" s="1"/>
  <c r="W141" i="6"/>
  <c r="X141" i="6"/>
  <c r="Y141" i="6"/>
  <c r="Z141" i="6"/>
  <c r="U142" i="6"/>
  <c r="V142" i="6"/>
  <c r="W142" i="6"/>
  <c r="X142" i="6"/>
  <c r="Y142" i="6"/>
  <c r="Z142" i="6"/>
  <c r="U143" i="6"/>
  <c r="V143" i="6"/>
  <c r="W143" i="6"/>
  <c r="X143" i="6"/>
  <c r="Y143" i="6"/>
  <c r="Z143" i="6"/>
  <c r="U144" i="6"/>
  <c r="V144" i="6"/>
  <c r="W144" i="6"/>
  <c r="X144" i="6"/>
  <c r="Y144" i="6"/>
  <c r="Z144" i="6"/>
  <c r="U145" i="6"/>
  <c r="V145" i="6"/>
  <c r="W145" i="6"/>
  <c r="X145" i="6"/>
  <c r="Y145" i="6"/>
  <c r="Z145" i="6"/>
  <c r="U146" i="6"/>
  <c r="V146" i="6"/>
  <c r="W146" i="6"/>
  <c r="X146" i="6"/>
  <c r="Y146" i="6"/>
  <c r="Z146" i="6"/>
  <c r="U147" i="6"/>
  <c r="V147" i="6"/>
  <c r="W147" i="6"/>
  <c r="X147" i="6"/>
  <c r="Y147" i="6"/>
  <c r="Z147" i="6"/>
  <c r="U148" i="6"/>
  <c r="V148" i="6"/>
  <c r="W148" i="6"/>
  <c r="X148" i="6"/>
  <c r="Y148" i="6"/>
  <c r="Z148" i="6"/>
  <c r="U149" i="6"/>
  <c r="V149" i="6"/>
  <c r="R149" i="6" s="1"/>
  <c r="W149" i="6"/>
  <c r="X149" i="6"/>
  <c r="Y149" i="6"/>
  <c r="Z149" i="6"/>
  <c r="U150" i="6"/>
  <c r="V150" i="6"/>
  <c r="W150" i="6"/>
  <c r="X150" i="6"/>
  <c r="Y150" i="6"/>
  <c r="Z150" i="6"/>
  <c r="U151" i="6"/>
  <c r="V151" i="6"/>
  <c r="W151" i="6"/>
  <c r="X151" i="6"/>
  <c r="Y151" i="6"/>
  <c r="Z151" i="6"/>
  <c r="U152" i="6"/>
  <c r="V152" i="6"/>
  <c r="W152" i="6"/>
  <c r="X152" i="6"/>
  <c r="Y152" i="6"/>
  <c r="R152" i="6" s="1"/>
  <c r="Z152" i="6"/>
  <c r="U153" i="6"/>
  <c r="V153" i="6"/>
  <c r="W153" i="6"/>
  <c r="X153" i="6"/>
  <c r="Y153" i="6"/>
  <c r="Z153" i="6"/>
  <c r="U3" i="6"/>
  <c r="Y3" i="6" s="1"/>
  <c r="V3" i="6"/>
  <c r="W3" i="6"/>
  <c r="X3" i="6"/>
  <c r="Z3" i="6"/>
  <c r="I7" i="1"/>
  <c r="I6" i="1"/>
  <c r="R146" i="6" l="1"/>
  <c r="R138" i="6"/>
  <c r="R132" i="6"/>
  <c r="R124" i="6"/>
  <c r="R122" i="6"/>
  <c r="R74" i="6"/>
  <c r="R108" i="6"/>
  <c r="R106" i="6"/>
  <c r="R8" i="6"/>
  <c r="R120" i="6"/>
  <c r="R148" i="6"/>
  <c r="R140" i="6"/>
  <c r="R116" i="6"/>
  <c r="R114" i="6"/>
  <c r="R150" i="6"/>
  <c r="R142" i="6"/>
  <c r="R134" i="6"/>
  <c r="R126" i="6"/>
  <c r="R118" i="6"/>
  <c r="R78" i="6"/>
  <c r="R68" i="6"/>
  <c r="R66" i="6"/>
  <c r="R38" i="6"/>
  <c r="R144" i="6"/>
  <c r="R136" i="6"/>
  <c r="R128" i="6"/>
  <c r="R110" i="6"/>
  <c r="R100" i="6"/>
  <c r="R98" i="6"/>
  <c r="R70" i="6"/>
  <c r="R60" i="6"/>
  <c r="R58" i="6"/>
  <c r="R52" i="6"/>
  <c r="R50" i="6"/>
  <c r="R30" i="6"/>
  <c r="R102" i="6"/>
  <c r="R101" i="6"/>
  <c r="R92" i="6"/>
  <c r="R90" i="6"/>
  <c r="R84" i="6"/>
  <c r="R82" i="6"/>
  <c r="R62" i="6"/>
  <c r="R61" i="6"/>
  <c r="R54" i="6"/>
  <c r="R44" i="6"/>
  <c r="R42" i="6"/>
  <c r="R130" i="6"/>
  <c r="R76" i="6"/>
  <c r="R36" i="6"/>
  <c r="R22" i="6"/>
  <c r="R34" i="6"/>
  <c r="R10" i="6"/>
  <c r="R28" i="6"/>
  <c r="R26" i="6"/>
  <c r="R20" i="6"/>
  <c r="R16" i="6"/>
  <c r="R6" i="6"/>
  <c r="R3" i="6"/>
  <c r="R153" i="6"/>
  <c r="R145" i="6"/>
  <c r="R137" i="6"/>
  <c r="R129" i="6"/>
  <c r="R121" i="6"/>
  <c r="R113" i="6"/>
  <c r="R105" i="6"/>
  <c r="R97" i="6"/>
  <c r="R89" i="6"/>
  <c r="R81" i="6"/>
  <c r="R73" i="6"/>
  <c r="R65" i="6"/>
  <c r="R57" i="6"/>
  <c r="R49" i="6"/>
  <c r="R41" i="6"/>
  <c r="R33" i="6"/>
  <c r="R25" i="6"/>
  <c r="R14" i="6"/>
  <c r="R5" i="6"/>
  <c r="R53" i="6"/>
  <c r="R45" i="6"/>
  <c r="R37" i="6"/>
  <c r="R29" i="6"/>
  <c r="R21" i="6"/>
  <c r="R18" i="6"/>
  <c r="R17" i="6"/>
  <c r="R13" i="6"/>
  <c r="R9" i="6"/>
  <c r="R151" i="6"/>
  <c r="R147" i="6"/>
  <c r="R143" i="6"/>
  <c r="R139" i="6"/>
  <c r="R135" i="6"/>
  <c r="R131" i="6"/>
  <c r="R127" i="6"/>
  <c r="R123" i="6"/>
  <c r="R119" i="6"/>
  <c r="R115" i="6"/>
  <c r="R111" i="6"/>
  <c r="R107" i="6"/>
  <c r="R103" i="6"/>
  <c r="R99" i="6"/>
  <c r="R95" i="6"/>
  <c r="R91" i="6"/>
  <c r="R87" i="6"/>
  <c r="R83" i="6"/>
  <c r="R79" i="6"/>
  <c r="R75" i="6"/>
  <c r="R71" i="6"/>
  <c r="R67" i="6"/>
  <c r="R63" i="6"/>
  <c r="R59" i="6"/>
  <c r="R55" i="6"/>
  <c r="R51" i="6"/>
  <c r="R47" i="6"/>
  <c r="R43" i="6"/>
  <c r="R39" i="6"/>
  <c r="R35" i="6"/>
  <c r="R31" i="6"/>
  <c r="R27" i="6"/>
  <c r="R23" i="6"/>
  <c r="R19" i="6"/>
  <c r="R15" i="6"/>
  <c r="R11" i="6"/>
  <c r="R7" i="6"/>
  <c r="I5" i="1" l="1"/>
  <c r="I4" i="1"/>
</calcChain>
</file>

<file path=xl/sharedStrings.xml><?xml version="1.0" encoding="utf-8"?>
<sst xmlns="http://schemas.openxmlformats.org/spreadsheetml/2006/main" count="203" uniqueCount="161">
  <si>
    <t>代表者情報</t>
    <rPh sb="0" eb="3">
      <t>だいひょうしゃ</t>
    </rPh>
    <rPh sb="3" eb="5">
      <t>じょうほう</t>
    </rPh>
    <phoneticPr fontId="2" type="Hiragana"/>
  </si>
  <si>
    <t>確認欄</t>
    <rPh sb="0" eb="2">
      <t>かくにん</t>
    </rPh>
    <rPh sb="2" eb="3">
      <t>らん</t>
    </rPh>
    <phoneticPr fontId="2" type="Hiragana"/>
  </si>
  <si>
    <t>代表者氏名</t>
    <rPh sb="0" eb="3">
      <t>だいひょうしゃ</t>
    </rPh>
    <rPh sb="3" eb="5">
      <t>しめい</t>
    </rPh>
    <phoneticPr fontId="2" type="Hiragana"/>
  </si>
  <si>
    <t>申込人数</t>
    <rPh sb="0" eb="2">
      <t>モウシコ</t>
    </rPh>
    <rPh sb="2" eb="4">
      <t>ニンズウ</t>
    </rPh>
    <phoneticPr fontId="2"/>
  </si>
  <si>
    <t>所属クラブ名</t>
    <rPh sb="0" eb="2">
      <t>しょぞく</t>
    </rPh>
    <rPh sb="5" eb="6">
      <t>めい</t>
    </rPh>
    <phoneticPr fontId="2" type="Hiragana"/>
  </si>
  <si>
    <t>参加費総額</t>
    <rPh sb="0" eb="3">
      <t>サンカヒ</t>
    </rPh>
    <rPh sb="3" eb="5">
      <t>ソウガク</t>
    </rPh>
    <phoneticPr fontId="2"/>
  </si>
  <si>
    <t>メールアドレス
（ＰＣメールアドレス）</t>
    <phoneticPr fontId="2" type="Hiragana"/>
  </si>
  <si>
    <t>プログラム郵送数</t>
    <rPh sb="5" eb="7">
      <t>ユウソウ</t>
    </rPh>
    <rPh sb="7" eb="8">
      <t>スウ</t>
    </rPh>
    <phoneticPr fontId="2"/>
  </si>
  <si>
    <t>振込人名
【代表者と異なる場合のみ】</t>
    <rPh sb="0" eb="2">
      <t>ふりこみ</t>
    </rPh>
    <rPh sb="2" eb="3">
      <t>にん</t>
    </rPh>
    <rPh sb="3" eb="4">
      <t>めい</t>
    </rPh>
    <rPh sb="6" eb="9">
      <t>だいひょうしゃ</t>
    </rPh>
    <rPh sb="10" eb="11">
      <t>こと</t>
    </rPh>
    <rPh sb="13" eb="15">
      <t>ばあい</t>
    </rPh>
    <phoneticPr fontId="2" type="Hiragana"/>
  </si>
  <si>
    <t>振込予定日</t>
    <rPh sb="0" eb="2">
      <t>ふりこみ</t>
    </rPh>
    <rPh sb="2" eb="5">
      <t>よていび</t>
    </rPh>
    <phoneticPr fontId="2" type="Hiragana"/>
  </si>
  <si>
    <t>確認欄は「入力」シートに入力したデータが自動で計算されます。</t>
    <rPh sb="0" eb="2">
      <t>カクニン</t>
    </rPh>
    <rPh sb="2" eb="3">
      <t>ラン</t>
    </rPh>
    <rPh sb="5" eb="7">
      <t>ニュウリョク</t>
    </rPh>
    <rPh sb="12" eb="14">
      <t>ニュウリョク</t>
    </rPh>
    <rPh sb="20" eb="22">
      <t>ジドウ</t>
    </rPh>
    <rPh sb="23" eb="25">
      <t>ケイサン</t>
    </rPh>
    <phoneticPr fontId="2"/>
  </si>
  <si>
    <t>申込人数の確認などにお使いください。</t>
    <rPh sb="0" eb="2">
      <t>モウシコミ</t>
    </rPh>
    <rPh sb="2" eb="4">
      <t>ニンズウ</t>
    </rPh>
    <rPh sb="5" eb="7">
      <t>カクニン</t>
    </rPh>
    <rPh sb="11" eb="12">
      <t>ツカ</t>
    </rPh>
    <phoneticPr fontId="2"/>
  </si>
  <si>
    <t>※　年齢に不備があると、正確な参加金額が算出されない恐れがあります。</t>
    <phoneticPr fontId="2"/>
  </si>
  <si>
    <t>　</t>
    <phoneticPr fontId="2"/>
  </si>
  <si>
    <t>に送信してください。</t>
  </si>
  <si>
    <t>口座番号等は大会公式サイト</t>
    <rPh sb="0" eb="2">
      <t>コウザ</t>
    </rPh>
    <rPh sb="2" eb="4">
      <t>バンゴウ</t>
    </rPh>
    <rPh sb="4" eb="5">
      <t>トウ</t>
    </rPh>
    <rPh sb="6" eb="8">
      <t>タイカイ</t>
    </rPh>
    <rPh sb="8" eb="10">
      <t>コウシキ</t>
    </rPh>
    <phoneticPr fontId="2"/>
  </si>
  <si>
    <t>注意</t>
    <rPh sb="0" eb="2">
      <t>チュウイ</t>
    </rPh>
    <phoneticPr fontId="2"/>
  </si>
  <si>
    <t>多数の数式によって、計算・入力チェックを行っています。必要項目の入力以外は変更しないようお願いします。</t>
    <rPh sb="0" eb="2">
      <t>タスウ</t>
    </rPh>
    <rPh sb="3" eb="5">
      <t>スウシキ</t>
    </rPh>
    <rPh sb="10" eb="12">
      <t>ケイサン</t>
    </rPh>
    <rPh sb="13" eb="15">
      <t>ニュウリョク</t>
    </rPh>
    <rPh sb="20" eb="21">
      <t>オコナ</t>
    </rPh>
    <rPh sb="27" eb="29">
      <t>ヒツヨウ</t>
    </rPh>
    <rPh sb="29" eb="31">
      <t>コウモク</t>
    </rPh>
    <rPh sb="32" eb="34">
      <t>ニュウリョク</t>
    </rPh>
    <rPh sb="34" eb="36">
      <t>イガイ</t>
    </rPh>
    <rPh sb="37" eb="39">
      <t>ヘンコウ</t>
    </rPh>
    <rPh sb="45" eb="46">
      <t>ネガ</t>
    </rPh>
    <phoneticPr fontId="2"/>
  </si>
  <si>
    <t>色の説明</t>
  </si>
  <si>
    <t>年齢【必須】</t>
    <rPh sb="0" eb="2">
      <t>ねんれい</t>
    </rPh>
    <rPh sb="3" eb="5">
      <t>ひっす</t>
    </rPh>
    <phoneticPr fontId="2" type="Hiragana"/>
  </si>
  <si>
    <t>参加費</t>
    <rPh sb="0" eb="3">
      <t>サンカヒ</t>
    </rPh>
    <phoneticPr fontId="2"/>
  </si>
  <si>
    <t>備考</t>
    <rPh sb="0" eb="2">
      <t>びこう</t>
    </rPh>
    <phoneticPr fontId="2" type="Hiragana"/>
  </si>
  <si>
    <t>No.</t>
    <phoneticPr fontId="2" type="Hiragana"/>
  </si>
  <si>
    <t>性別</t>
    <rPh sb="0" eb="2">
      <t>セイベツ</t>
    </rPh>
    <phoneticPr fontId="2"/>
  </si>
  <si>
    <t>成績表</t>
    <rPh sb="0" eb="2">
      <t>せいせき</t>
    </rPh>
    <rPh sb="2" eb="3">
      <t>ひょう</t>
    </rPh>
    <phoneticPr fontId="2" type="Hiragana"/>
  </si>
  <si>
    <t>年齢</t>
    <rPh sb="0" eb="2">
      <t>ねんれい</t>
    </rPh>
    <phoneticPr fontId="2" type="Hiragana"/>
  </si>
  <si>
    <t>男</t>
  </si>
  <si>
    <t>東大OLK</t>
    <rPh sb="0" eb="2">
      <t>とうだい</t>
    </rPh>
    <phoneticPr fontId="2" type="Hiragana"/>
  </si>
  <si>
    <t>M20A</t>
  </si>
  <si>
    <t>申込方法</t>
    <rPh sb="0" eb="2">
      <t>モウシコミ</t>
    </rPh>
    <rPh sb="2" eb="4">
      <t>ホウホウ</t>
    </rPh>
    <phoneticPr fontId="1"/>
  </si>
  <si>
    <t>クラス</t>
    <phoneticPr fontId="1"/>
  </si>
  <si>
    <t>金額</t>
    <rPh sb="0" eb="2">
      <t>キンガク</t>
    </rPh>
    <phoneticPr fontId="1"/>
  </si>
  <si>
    <t>プログラム</t>
    <phoneticPr fontId="1"/>
  </si>
  <si>
    <t>成績表</t>
    <rPh sb="0" eb="2">
      <t>セイセキ</t>
    </rPh>
    <rPh sb="2" eb="3">
      <t>ヒョウ</t>
    </rPh>
    <phoneticPr fontId="1"/>
  </si>
  <si>
    <t>希望しない</t>
    <rPh sb="0" eb="2">
      <t>キボウ</t>
    </rPh>
    <phoneticPr fontId="1"/>
  </si>
  <si>
    <t>希望する</t>
    <rPh sb="0" eb="2">
      <t>キボウ</t>
    </rPh>
    <phoneticPr fontId="1"/>
  </si>
  <si>
    <t>レンタル</t>
    <phoneticPr fontId="1"/>
  </si>
  <si>
    <t>ME</t>
  </si>
  <si>
    <t>M21A</t>
  </si>
  <si>
    <t>MAS</t>
  </si>
  <si>
    <t>MASS</t>
  </si>
  <si>
    <t>M70A</t>
  </si>
  <si>
    <t>M60A</t>
  </si>
  <si>
    <t>M50A</t>
  </si>
  <si>
    <t>M43A</t>
  </si>
  <si>
    <t>M35A</t>
  </si>
  <si>
    <t>M18A</t>
  </si>
  <si>
    <t>M15</t>
  </si>
  <si>
    <t>M12</t>
  </si>
  <si>
    <t>WE</t>
  </si>
  <si>
    <t>W21A</t>
  </si>
  <si>
    <t>WAS</t>
  </si>
  <si>
    <t>W60A</t>
  </si>
  <si>
    <t>W50A</t>
  </si>
  <si>
    <t>W43A</t>
  </si>
  <si>
    <t>W35A</t>
  </si>
  <si>
    <t>W20A</t>
  </si>
  <si>
    <t>W18A</t>
  </si>
  <si>
    <t>W15</t>
  </si>
  <si>
    <t>W12</t>
  </si>
  <si>
    <t>BL</t>
    <phoneticPr fontId="1"/>
  </si>
  <si>
    <t>BS</t>
    <phoneticPr fontId="1"/>
  </si>
  <si>
    <t>MF</t>
    <phoneticPr fontId="1"/>
  </si>
  <si>
    <t>WF</t>
    <phoneticPr fontId="1"/>
  </si>
  <si>
    <t>会場申込</t>
    <rPh sb="0" eb="2">
      <t>カイジョウ</t>
    </rPh>
    <rPh sb="2" eb="4">
      <t>モウシコミ</t>
    </rPh>
    <phoneticPr fontId="1"/>
  </si>
  <si>
    <t>メール申込</t>
    <rPh sb="3" eb="5">
      <t>モウシコミ</t>
    </rPh>
    <phoneticPr fontId="1"/>
  </si>
  <si>
    <t>郵送申込</t>
    <rPh sb="0" eb="2">
      <t>ユウソウ</t>
    </rPh>
    <rPh sb="2" eb="4">
      <t>モウシコミ</t>
    </rPh>
    <phoneticPr fontId="1"/>
  </si>
  <si>
    <t>その他</t>
    <rPh sb="2" eb="3">
      <t>ホカ</t>
    </rPh>
    <phoneticPr fontId="1"/>
  </si>
  <si>
    <t>クラス</t>
    <phoneticPr fontId="1"/>
  </si>
  <si>
    <t>参加費</t>
    <rPh sb="0" eb="3">
      <t>サンカヒ</t>
    </rPh>
    <phoneticPr fontId="1"/>
  </si>
  <si>
    <t>レーン</t>
    <phoneticPr fontId="1"/>
  </si>
  <si>
    <t>年齢上限</t>
    <rPh sb="0" eb="2">
      <t>ネンレイ</t>
    </rPh>
    <rPh sb="2" eb="4">
      <t>ジョウゲン</t>
    </rPh>
    <phoneticPr fontId="1"/>
  </si>
  <si>
    <t>年齢下限</t>
    <rPh sb="0" eb="2">
      <t>ネンレイ</t>
    </rPh>
    <rPh sb="2" eb="4">
      <t>カゲン</t>
    </rPh>
    <phoneticPr fontId="1"/>
  </si>
  <si>
    <t>◇クラス入力時の注意点</t>
    <rPh sb="4" eb="6">
      <t>ニュウリョク</t>
    </rPh>
    <rPh sb="6" eb="7">
      <t>ジ</t>
    </rPh>
    <rPh sb="8" eb="10">
      <t>チュウイ</t>
    </rPh>
    <rPh sb="10" eb="11">
      <t>テン</t>
    </rPh>
    <phoneticPr fontId="1"/>
  </si>
  <si>
    <r>
      <t>※　</t>
    </r>
    <r>
      <rPr>
        <sz val="9"/>
        <color rgb="FFFF0000"/>
        <rFont val="ＭＳ Ｐゴシック"/>
        <family val="3"/>
        <charset val="128"/>
      </rPr>
      <t>21歳以上かつ学連登録2年目以下の方が20Aクラス</t>
    </r>
    <r>
      <rPr>
        <sz val="9"/>
        <rFont val="ＭＳ Ｐゴシック"/>
        <family val="3"/>
        <charset val="128"/>
      </rPr>
      <t>にエントリーする場合は、備考欄に「学連登録2年以下」と入力してください。</t>
    </r>
    <rPh sb="54" eb="56">
      <t>ニュウリョク</t>
    </rPh>
    <phoneticPr fontId="2"/>
  </si>
  <si>
    <t>「確認」シートの「確認欄」で、各項目が入力通り反映されているか、ご確認ください。各項目は自動計算されます。</t>
    <rPh sb="1" eb="3">
      <t>カクニン</t>
    </rPh>
    <rPh sb="9" eb="11">
      <t>カクニン</t>
    </rPh>
    <rPh sb="11" eb="12">
      <t>ラン</t>
    </rPh>
    <rPh sb="15" eb="18">
      <t>カクコウモク</t>
    </rPh>
    <rPh sb="19" eb="21">
      <t>ニュウリョク</t>
    </rPh>
    <rPh sb="21" eb="22">
      <t>ドオ</t>
    </rPh>
    <rPh sb="23" eb="25">
      <t>ハンエイ</t>
    </rPh>
    <rPh sb="33" eb="35">
      <t>カクニン</t>
    </rPh>
    <rPh sb="40" eb="43">
      <t>カクコウモク</t>
    </rPh>
    <rPh sb="44" eb="46">
      <t>ジドウ</t>
    </rPh>
    <rPh sb="46" eb="48">
      <t>ケイサン</t>
    </rPh>
    <phoneticPr fontId="2"/>
  </si>
  <si>
    <t>「確認」シートを選択し、「代表者情報」欄に入力してください。（シートは画面左下で選べます）</t>
    <rPh sb="1" eb="3">
      <t>カクニン</t>
    </rPh>
    <rPh sb="8" eb="10">
      <t>センタク</t>
    </rPh>
    <rPh sb="13" eb="16">
      <t>ダイヒョウシャ</t>
    </rPh>
    <rPh sb="16" eb="18">
      <t>ジョウホウ</t>
    </rPh>
    <rPh sb="19" eb="20">
      <t>ラン</t>
    </rPh>
    <rPh sb="21" eb="23">
      <t>ニュウリョク</t>
    </rPh>
    <phoneticPr fontId="2"/>
  </si>
  <si>
    <t>シートに不備が無いことを確認次第、折り返しこちらからメールを差し上げます。</t>
    <rPh sb="4" eb="6">
      <t>フビ</t>
    </rPh>
    <rPh sb="7" eb="8">
      <t>ナ</t>
    </rPh>
    <rPh sb="12" eb="14">
      <t>カクニン</t>
    </rPh>
    <rPh sb="14" eb="16">
      <t>シダイ</t>
    </rPh>
    <rPh sb="17" eb="18">
      <t>オ</t>
    </rPh>
    <rPh sb="19" eb="20">
      <t>カエ</t>
    </rPh>
    <rPh sb="30" eb="31">
      <t>サ</t>
    </rPh>
    <rPh sb="32" eb="33">
      <t>ア</t>
    </rPh>
    <phoneticPr fontId="1"/>
  </si>
  <si>
    <t>送信から数日経ちましても返信が無い場合、メールが届いていない可能性があります。</t>
    <rPh sb="0" eb="2">
      <t>ソウシン</t>
    </rPh>
    <rPh sb="4" eb="6">
      <t>スウジツ</t>
    </rPh>
    <rPh sb="6" eb="7">
      <t>タ</t>
    </rPh>
    <rPh sb="12" eb="14">
      <t>ヘンシン</t>
    </rPh>
    <rPh sb="15" eb="16">
      <t>ナ</t>
    </rPh>
    <rPh sb="17" eb="19">
      <t>バアイ</t>
    </rPh>
    <rPh sb="24" eb="25">
      <t>トド</t>
    </rPh>
    <rPh sb="30" eb="33">
      <t>カノウセイ</t>
    </rPh>
    <phoneticPr fontId="1"/>
  </si>
  <si>
    <t>にてご確認ください。</t>
    <rPh sb="3" eb="5">
      <t>カクニン</t>
    </rPh>
    <phoneticPr fontId="1"/>
  </si>
  <si>
    <t>エントリーリストは大会公式サイト</t>
    <rPh sb="9" eb="11">
      <t>タイカイ</t>
    </rPh>
    <rPh sb="11" eb="13">
      <t>コウシキ</t>
    </rPh>
    <phoneticPr fontId="1"/>
  </si>
  <si>
    <t>クラス</t>
    <phoneticPr fontId="2" type="Hiragana"/>
  </si>
  <si>
    <t>Eカード</t>
    <phoneticPr fontId="2" type="Hiragana"/>
  </si>
  <si>
    <t>プログラム</t>
    <phoneticPr fontId="2" type="Hiragana"/>
  </si>
  <si>
    <t>03-XXXX-XXXX</t>
    <phoneticPr fontId="2"/>
  </si>
  <si>
    <t>性別
【必須】</t>
    <rPh sb="0" eb="2">
      <t>セイベツ</t>
    </rPh>
    <phoneticPr fontId="2"/>
  </si>
  <si>
    <t>住所
(〒のハイフンもご記入ください）</t>
    <rPh sb="0" eb="2">
      <t>じゅうしょ</t>
    </rPh>
    <rPh sb="12" eb="14">
      <t>きにゅう</t>
    </rPh>
    <phoneticPr fontId="2" type="Hiragana"/>
  </si>
  <si>
    <t>性別と異なるクラスを選択しています。</t>
    <rPh sb="0" eb="2">
      <t>セイベツ</t>
    </rPh>
    <rPh sb="3" eb="4">
      <t>コト</t>
    </rPh>
    <rPh sb="10" eb="12">
      <t>センタク</t>
    </rPh>
    <phoneticPr fontId="1"/>
  </si>
  <si>
    <t>必須項目です。</t>
    <rPh sb="0" eb="2">
      <t>ヒッス</t>
    </rPh>
    <rPh sb="2" eb="4">
      <t>コウモク</t>
    </rPh>
    <phoneticPr fontId="1"/>
  </si>
  <si>
    <t>マイカード</t>
    <phoneticPr fontId="1"/>
  </si>
  <si>
    <t>マイＥカードNo.
【マイカード使用の方は必須】</t>
    <rPh sb="16" eb="18">
      <t>シヨウ</t>
    </rPh>
    <rPh sb="19" eb="20">
      <t>カタ</t>
    </rPh>
    <rPh sb="21" eb="23">
      <t>ヒッス</t>
    </rPh>
    <phoneticPr fontId="2"/>
  </si>
  <si>
    <t>マイカード</t>
  </si>
  <si>
    <t>東大太郎</t>
    <rPh sb="0" eb="2">
      <t>トウダイ</t>
    </rPh>
    <rPh sb="2" eb="4">
      <t>タロウ</t>
    </rPh>
    <phoneticPr fontId="2"/>
  </si>
  <si>
    <t>例</t>
    <rPh sb="0" eb="1">
      <t>レイ</t>
    </rPh>
    <phoneticPr fontId="2"/>
  </si>
  <si>
    <r>
      <t>　　この場合、参加クラス欄が</t>
    </r>
    <r>
      <rPr>
        <sz val="9"/>
        <color rgb="FF00B0F0"/>
        <rFont val="ＭＳ Ｐゴシック"/>
        <family val="3"/>
        <charset val="128"/>
      </rPr>
      <t>■</t>
    </r>
    <r>
      <rPr>
        <sz val="9"/>
        <rFont val="ＭＳ Ｐゴシック"/>
        <family val="3"/>
        <charset val="128"/>
      </rPr>
      <t>色に塗られますが問題ございません。</t>
    </r>
    <rPh sb="4" eb="6">
      <t>バアイ</t>
    </rPh>
    <rPh sb="7" eb="9">
      <t>サンカ</t>
    </rPh>
    <rPh sb="12" eb="13">
      <t>ラン</t>
    </rPh>
    <rPh sb="15" eb="16">
      <t>イロ</t>
    </rPh>
    <rPh sb="17" eb="18">
      <t>ヌ</t>
    </rPh>
    <rPh sb="23" eb="25">
      <t>モンダイ</t>
    </rPh>
    <phoneticPr fontId="1"/>
  </si>
  <si>
    <t>お手数おかけしますが、再度上記のアドレスにメール下さいますようお願いします。</t>
    <rPh sb="1" eb="3">
      <t>テスウ</t>
    </rPh>
    <rPh sb="11" eb="13">
      <t>サイド</t>
    </rPh>
    <rPh sb="13" eb="15">
      <t>ジョウキ</t>
    </rPh>
    <rPh sb="24" eb="25">
      <t>クダ</t>
    </rPh>
    <rPh sb="32" eb="33">
      <t>ネガ</t>
    </rPh>
    <phoneticPr fontId="1"/>
  </si>
  <si>
    <r>
      <t>◇入力すべき項目は</t>
    </r>
    <r>
      <rPr>
        <sz val="9"/>
        <color indexed="47"/>
        <rFont val="ＭＳ Ｐゴシック"/>
        <family val="3"/>
        <charset val="128"/>
      </rPr>
      <t>■</t>
    </r>
    <r>
      <rPr>
        <sz val="9"/>
        <rFont val="ＭＳ Ｐゴシック"/>
        <family val="3"/>
        <charset val="128"/>
      </rPr>
      <t>色に塗られます。</t>
    </r>
    <rPh sb="1" eb="3">
      <t>ニュウリョク</t>
    </rPh>
    <rPh sb="6" eb="8">
      <t>コウモク</t>
    </rPh>
    <rPh sb="10" eb="11">
      <t>イロ</t>
    </rPh>
    <rPh sb="12" eb="13">
      <t>ヌ</t>
    </rPh>
    <phoneticPr fontId="2"/>
  </si>
  <si>
    <t>電話番号</t>
    <rPh sb="0" eb="2">
      <t>でんわ</t>
    </rPh>
    <rPh sb="2" eb="4">
      <t>ばんごう</t>
    </rPh>
    <phoneticPr fontId="2" type="Hiragana"/>
  </si>
  <si>
    <t>*****</t>
    <phoneticPr fontId="1"/>
  </si>
  <si>
    <t>2. 参加者データを入力してください</t>
    <rPh sb="3" eb="6">
      <t>サンカシャ</t>
    </rPh>
    <rPh sb="10" eb="12">
      <t>ニュウリョク</t>
    </rPh>
    <phoneticPr fontId="2"/>
  </si>
  <si>
    <t>1. 代表者データを入力してください</t>
    <rPh sb="3" eb="6">
      <t>ダイヒョウシャ</t>
    </rPh>
    <rPh sb="10" eb="12">
      <t>ニュウリョク</t>
    </rPh>
    <phoneticPr fontId="2"/>
  </si>
  <si>
    <t>3. 参加費等を確認してください</t>
    <rPh sb="3" eb="6">
      <t>サンカヒ</t>
    </rPh>
    <rPh sb="6" eb="7">
      <t>トウ</t>
    </rPh>
    <rPh sb="8" eb="10">
      <t>カクニン</t>
    </rPh>
    <phoneticPr fontId="2"/>
  </si>
  <si>
    <t>4. このファイルをメールに添付して送信してください</t>
    <rPh sb="14" eb="16">
      <t>テンプ</t>
    </rPh>
    <rPh sb="18" eb="20">
      <t>ソウシン</t>
    </rPh>
    <phoneticPr fontId="2"/>
  </si>
  <si>
    <t>6. 申込状況の確認をしてください</t>
    <rPh sb="3" eb="5">
      <t>モウシコ</t>
    </rPh>
    <rPh sb="5" eb="7">
      <t>ジョウキョウ</t>
    </rPh>
    <rPh sb="8" eb="10">
      <t>カクニン</t>
    </rPh>
    <phoneticPr fontId="2"/>
  </si>
  <si>
    <t>クラスの年齢設定と異なるクラスを選択しています。備考欄にその旨を記入してください。</t>
    <rPh sb="4" eb="6">
      <t>ネンレイ</t>
    </rPh>
    <rPh sb="6" eb="8">
      <t>セッテイ</t>
    </rPh>
    <rPh sb="9" eb="10">
      <t>コト</t>
    </rPh>
    <rPh sb="16" eb="18">
      <t>センタク</t>
    </rPh>
    <rPh sb="24" eb="26">
      <t>ビコウ</t>
    </rPh>
    <rPh sb="26" eb="27">
      <t>ラン</t>
    </rPh>
    <rPh sb="30" eb="31">
      <t>ムネ</t>
    </rPh>
    <rPh sb="32" eb="34">
      <t>キニュウ</t>
    </rPh>
    <phoneticPr fontId="1"/>
  </si>
  <si>
    <t>代表者名と振込人名が異なる場合は、振込人名を入力してください。</t>
    <rPh sb="0" eb="3">
      <t>ダイヒョウシャ</t>
    </rPh>
    <rPh sb="3" eb="4">
      <t>メイ</t>
    </rPh>
    <rPh sb="5" eb="7">
      <t>フリコミ</t>
    </rPh>
    <rPh sb="7" eb="9">
      <t>ジンメイ</t>
    </rPh>
    <rPh sb="10" eb="11">
      <t>コト</t>
    </rPh>
    <rPh sb="13" eb="15">
      <t>バアイ</t>
    </rPh>
    <rPh sb="17" eb="19">
      <t>フリコミ</t>
    </rPh>
    <rPh sb="19" eb="21">
      <t>ジンメイ</t>
    </rPh>
    <rPh sb="22" eb="24">
      <t>ニュウリョク</t>
    </rPh>
    <phoneticPr fontId="2"/>
  </si>
  <si>
    <t>本文に代表者名をご入力の上、　</t>
    <rPh sb="0" eb="2">
      <t>ホンブン</t>
    </rPh>
    <rPh sb="3" eb="6">
      <t>ダイヒョウシャ</t>
    </rPh>
    <rPh sb="6" eb="7">
      <t>メイ</t>
    </rPh>
    <rPh sb="9" eb="11">
      <t>ニュウリョク</t>
    </rPh>
    <rPh sb="12" eb="13">
      <t>ウエ</t>
    </rPh>
    <phoneticPr fontId="2"/>
  </si>
  <si>
    <t>◇「入力」シートを選択し、参加者の各データを入力してください。【必須】のついた項目は全員入力必須です。</t>
    <rPh sb="2" eb="4">
      <t>ニュウリョク</t>
    </rPh>
    <rPh sb="9" eb="11">
      <t>センタク</t>
    </rPh>
    <rPh sb="13" eb="16">
      <t>サンカシャ</t>
    </rPh>
    <rPh sb="17" eb="18">
      <t>カク</t>
    </rPh>
    <rPh sb="22" eb="24">
      <t>ニュウリョク</t>
    </rPh>
    <rPh sb="32" eb="34">
      <t>ヒッス</t>
    </rPh>
    <rPh sb="39" eb="41">
      <t>コウモク</t>
    </rPh>
    <rPh sb="42" eb="44">
      <t>ゼンイン</t>
    </rPh>
    <rPh sb="44" eb="46">
      <t>ニュウリョク</t>
    </rPh>
    <rPh sb="46" eb="48">
      <t>ヒッス</t>
    </rPh>
    <phoneticPr fontId="2"/>
  </si>
  <si>
    <t>5. 参加費を払い込んでください</t>
    <rPh sb="3" eb="6">
      <t>サンカヒ</t>
    </rPh>
    <rPh sb="7" eb="8">
      <t>ハラ</t>
    </rPh>
    <rPh sb="9" eb="10">
      <t>コ</t>
    </rPh>
    <phoneticPr fontId="2"/>
  </si>
  <si>
    <t>東京都文京区本郷○－○ー○　○×ハイム＊＊号</t>
    <rPh sb="3" eb="5">
      <t>ぶんきょう</t>
    </rPh>
    <rPh sb="5" eb="6">
      <t>く</t>
    </rPh>
    <rPh sb="6" eb="8">
      <t>ほんごう</t>
    </rPh>
    <rPh sb="21" eb="22">
      <t>ごう</t>
    </rPh>
    <phoneticPr fontId="2" type="Hiragana"/>
  </si>
  <si>
    <t>学連登録2年以下</t>
    <rPh sb="0" eb="1">
      <t>がく</t>
    </rPh>
    <rPh sb="1" eb="2">
      <t>れん</t>
    </rPh>
    <rPh sb="2" eb="4">
      <t>とうろく</t>
    </rPh>
    <rPh sb="5" eb="6">
      <t>ねん</t>
    </rPh>
    <rPh sb="6" eb="8">
      <t>いか</t>
    </rPh>
    <phoneticPr fontId="2" type="Hiragana"/>
  </si>
  <si>
    <t>代表者様ご自身のデータも「入力」シートの参加者欄に入力してください。</t>
    <rPh sb="0" eb="3">
      <t>だいひょうしゃ</t>
    </rPh>
    <rPh sb="3" eb="4">
      <t>さま</t>
    </rPh>
    <rPh sb="5" eb="7">
      <t>じしん</t>
    </rPh>
    <rPh sb="13" eb="15">
      <t>にゅうりょく</t>
    </rPh>
    <rPh sb="20" eb="23">
      <t>さんかしゃ</t>
    </rPh>
    <rPh sb="23" eb="24">
      <t>らん</t>
    </rPh>
    <rPh sb="25" eb="27">
      <t>にゅうりょく</t>
    </rPh>
    <phoneticPr fontId="2" type="Hiragana"/>
  </si>
  <si>
    <t>トウダイタロウ</t>
    <phoneticPr fontId="2"/>
  </si>
  <si>
    <t>郵便番号
【必須】</t>
    <rPh sb="0" eb="4">
      <t>ユウビンバンゴウ</t>
    </rPh>
    <rPh sb="6" eb="8">
      <t>ヒッス</t>
    </rPh>
    <phoneticPr fontId="2"/>
  </si>
  <si>
    <t>住所（郵送希望先）
【必須】</t>
    <rPh sb="0" eb="2">
      <t>ジュウショ</t>
    </rPh>
    <rPh sb="3" eb="5">
      <t>ユウソウ</t>
    </rPh>
    <rPh sb="5" eb="7">
      <t>キボウ</t>
    </rPh>
    <rPh sb="7" eb="8">
      <t>サキ</t>
    </rPh>
    <rPh sb="11" eb="13">
      <t>ヒッス</t>
    </rPh>
    <phoneticPr fontId="2"/>
  </si>
  <si>
    <t>プログラム郵送
【必須】</t>
    <rPh sb="5" eb="7">
      <t>ユウソウ</t>
    </rPh>
    <phoneticPr fontId="2"/>
  </si>
  <si>
    <t>所属</t>
    <rPh sb="0" eb="2">
      <t>ショゾク</t>
    </rPh>
    <phoneticPr fontId="2"/>
  </si>
  <si>
    <t>レンタルEカード枚数</t>
    <rPh sb="8" eb="9">
      <t>マイ</t>
    </rPh>
    <rPh sb="9" eb="10">
      <t>カズ</t>
    </rPh>
    <phoneticPr fontId="2"/>
  </si>
  <si>
    <t>Eカード
【必須】</t>
    <rPh sb="6" eb="8">
      <t>ヒッス</t>
    </rPh>
    <phoneticPr fontId="1"/>
  </si>
  <si>
    <t>Eカード</t>
    <phoneticPr fontId="1"/>
  </si>
  <si>
    <t>また、参加者が150人を超え記入枠が足りない場合は、お手数ですが2枚目のエントリーシートにご記入ください。</t>
    <rPh sb="3" eb="6">
      <t>さんかしゃ</t>
    </rPh>
    <rPh sb="10" eb="11">
      <t>にん</t>
    </rPh>
    <rPh sb="12" eb="13">
      <t>こ</t>
    </rPh>
    <rPh sb="14" eb="16">
      <t>きにゅう</t>
    </rPh>
    <rPh sb="16" eb="17">
      <t>わく</t>
    </rPh>
    <rPh sb="18" eb="19">
      <t>た</t>
    </rPh>
    <rPh sb="22" eb="24">
      <t>ばあい</t>
    </rPh>
    <rPh sb="27" eb="29">
      <t>てすう</t>
    </rPh>
    <rPh sb="33" eb="35">
      <t>まいめ</t>
    </rPh>
    <rPh sb="46" eb="48">
      <t>きにゅう</t>
    </rPh>
    <phoneticPr fontId="2" type="Hiragana"/>
  </si>
  <si>
    <t>北信越Ms</t>
    <rPh sb="0" eb="3">
      <t>ホクシンエツ</t>
    </rPh>
    <phoneticPr fontId="1"/>
  </si>
  <si>
    <t>北東Ms</t>
    <rPh sb="0" eb="2">
      <t>ホクトウ</t>
    </rPh>
    <phoneticPr fontId="1"/>
  </si>
  <si>
    <t>北東Ws</t>
    <rPh sb="0" eb="2">
      <t>ホクトウ</t>
    </rPh>
    <phoneticPr fontId="1"/>
  </si>
  <si>
    <t>北信越Ws</t>
    <rPh sb="0" eb="3">
      <t>ホクシンエツ</t>
    </rPh>
    <phoneticPr fontId="1"/>
  </si>
  <si>
    <t>第38回東大OLK大会　メール申込用Excelファイル</t>
    <rPh sb="0" eb="1">
      <t>ダイ</t>
    </rPh>
    <rPh sb="3" eb="4">
      <t>カイ</t>
    </rPh>
    <rPh sb="4" eb="6">
      <t>トウダイ</t>
    </rPh>
    <rPh sb="9" eb="11">
      <t>タイカイ</t>
    </rPh>
    <rPh sb="15" eb="17">
      <t>モウシコミ</t>
    </rPh>
    <rPh sb="17" eb="18">
      <t>ヨウ</t>
    </rPh>
    <phoneticPr fontId="2"/>
  </si>
  <si>
    <t>38th_entry@comp.olk.jp</t>
    <phoneticPr fontId="2"/>
  </si>
  <si>
    <t>◇年齢(2017/3/31までに到達する年齢)を入力してください。例:1997/1/20生ならば、20歳で入力。</t>
    <rPh sb="1" eb="3">
      <t>ネンレイ</t>
    </rPh>
    <rPh sb="16" eb="18">
      <t>トウタツ</t>
    </rPh>
    <rPh sb="20" eb="22">
      <t>ネンレイ</t>
    </rPh>
    <rPh sb="24" eb="26">
      <t>ニュウリョク</t>
    </rPh>
    <rPh sb="33" eb="34">
      <t>レイ</t>
    </rPh>
    <rPh sb="44" eb="45">
      <t>ウ</t>
    </rPh>
    <rPh sb="51" eb="52">
      <t>サイ</t>
    </rPh>
    <rPh sb="53" eb="55">
      <t>ニュウリョク</t>
    </rPh>
    <phoneticPr fontId="2"/>
  </si>
  <si>
    <t>フリガナ
（氏名間の空白不要）
【必須】</t>
    <rPh sb="6" eb="8">
      <t>シメイ</t>
    </rPh>
    <rPh sb="8" eb="9">
      <t>アイダ</t>
    </rPh>
    <rPh sb="10" eb="12">
      <t>クウハク</t>
    </rPh>
    <rPh sb="12" eb="14">
      <t>フヨウ</t>
    </rPh>
    <rPh sb="17" eb="19">
      <t>ヒッス</t>
    </rPh>
    <phoneticPr fontId="2"/>
  </si>
  <si>
    <t>113-0033</t>
    <phoneticPr fontId="1"/>
  </si>
  <si>
    <r>
      <t>尚、メール送信、参加費払込の締切は</t>
    </r>
    <r>
      <rPr>
        <b/>
        <sz val="9"/>
        <color rgb="FFFF0000"/>
        <rFont val="ＭＳ Ｐゴシック"/>
        <family val="3"/>
        <charset val="128"/>
      </rPr>
      <t xml:space="preserve"> 5月2日(月)</t>
    </r>
    <r>
      <rPr>
        <sz val="9"/>
        <rFont val="ＭＳ Ｐゴシック"/>
        <family val="3"/>
        <charset val="128"/>
      </rPr>
      <t>です。（新人参加申込締切は5月9日（月））</t>
    </r>
    <rPh sb="0" eb="1">
      <t>ナオ</t>
    </rPh>
    <rPh sb="5" eb="7">
      <t>ソウシン</t>
    </rPh>
    <rPh sb="8" eb="11">
      <t>サンカヒ</t>
    </rPh>
    <rPh sb="11" eb="13">
      <t>ハライコ</t>
    </rPh>
    <rPh sb="14" eb="16">
      <t>シメキ</t>
    </rPh>
    <rPh sb="19" eb="20">
      <t>ガツ</t>
    </rPh>
    <rPh sb="21" eb="22">
      <t>ニチ</t>
    </rPh>
    <rPh sb="23" eb="24">
      <t>ツk</t>
    </rPh>
    <rPh sb="29" eb="31">
      <t>シンジン</t>
    </rPh>
    <rPh sb="31" eb="33">
      <t>サンカ</t>
    </rPh>
    <rPh sb="33" eb="35">
      <t>モウシコミ</t>
    </rPh>
    <rPh sb="35" eb="36">
      <t>シ</t>
    </rPh>
    <rPh sb="36" eb="37">
      <t>キ</t>
    </rPh>
    <rPh sb="39" eb="40">
      <t>ガツ</t>
    </rPh>
    <rPh sb="41" eb="42">
      <t>ニチ</t>
    </rPh>
    <rPh sb="43" eb="44">
      <t>ツk</t>
    </rPh>
    <phoneticPr fontId="2"/>
  </si>
  <si>
    <t>名前
（氏名間の空白不要）</t>
    <rPh sb="0" eb="2">
      <t>なm</t>
    </rPh>
    <rPh sb="4" eb="6">
      <t>しめい</t>
    </rPh>
    <rPh sb="6" eb="7">
      <t>かん</t>
    </rPh>
    <rPh sb="8" eb="10">
      <t>くうはく</t>
    </rPh>
    <rPh sb="10" eb="12">
      <t>ふよう</t>
    </rPh>
    <phoneticPr fontId="2" type="Hiragana"/>
  </si>
  <si>
    <t>1996/01/01</t>
    <phoneticPr fontId="1"/>
  </si>
  <si>
    <t>http://comp.olk.jp/38/#entry</t>
    <phoneticPr fontId="1"/>
  </si>
  <si>
    <t>http://comp.olk.jp/38/#entry</t>
    <phoneticPr fontId="1"/>
  </si>
  <si>
    <t>交通</t>
    <rPh sb="0" eb="2">
      <t>コウツウ</t>
    </rPh>
    <phoneticPr fontId="1"/>
  </si>
  <si>
    <t>クラス
【必須】</t>
    <phoneticPr fontId="2"/>
  </si>
  <si>
    <t>交通
【必須】</t>
    <rPh sb="0" eb="2">
      <t>コウツウ</t>
    </rPh>
    <phoneticPr fontId="1"/>
  </si>
  <si>
    <t>大会バス</t>
    <rPh sb="0" eb="2">
      <t>タイカイ</t>
    </rPh>
    <phoneticPr fontId="1"/>
  </si>
  <si>
    <t>その他</t>
    <rPh sb="2" eb="3">
      <t>タ</t>
    </rPh>
    <phoneticPr fontId="1"/>
  </si>
  <si>
    <t>生年月日
【必須】</t>
    <rPh sb="0" eb="2">
      <t>セイネン</t>
    </rPh>
    <rPh sb="2" eb="4">
      <t>ガッピ</t>
    </rPh>
    <rPh sb="6" eb="8">
      <t>ヒッス</t>
    </rPh>
    <phoneticPr fontId="1"/>
  </si>
  <si>
    <t>電話番号
【必須】</t>
    <rPh sb="0" eb="2">
      <t>デンワ</t>
    </rPh>
    <rPh sb="2" eb="4">
      <t>バンゴウ</t>
    </rPh>
    <rPh sb="6" eb="8">
      <t>ヒッス</t>
    </rPh>
    <phoneticPr fontId="2"/>
  </si>
  <si>
    <r>
      <t>※　</t>
    </r>
    <r>
      <rPr>
        <sz val="9"/>
        <color rgb="FFFF0000"/>
        <rFont val="ＭＳ Ｐゴシック"/>
        <family val="3"/>
        <charset val="128"/>
      </rPr>
      <t>エリートクラス</t>
    </r>
    <r>
      <rPr>
        <sz val="9"/>
        <rFont val="ＭＳ Ｐゴシック"/>
        <family val="3"/>
        <charset val="128"/>
      </rPr>
      <t>への参加を希望される方は、備考欄に過去の大会の実績などを入力してください。</t>
    </r>
    <rPh sb="11" eb="13">
      <t>サンカ</t>
    </rPh>
    <rPh sb="14" eb="16">
      <t>キボウ</t>
    </rPh>
    <rPh sb="19" eb="20">
      <t>カタ</t>
    </rPh>
    <rPh sb="22" eb="25">
      <t>ビコウラン</t>
    </rPh>
    <rPh sb="26" eb="28">
      <t>カコ</t>
    </rPh>
    <rPh sb="29" eb="31">
      <t>タイカイ</t>
    </rPh>
    <rPh sb="32" eb="34">
      <t>ジッセキ</t>
    </rPh>
    <rPh sb="37" eb="39">
      <t>ニュウリョク</t>
    </rPh>
    <phoneticPr fontId="2"/>
  </si>
  <si>
    <t>交通子供割</t>
    <rPh sb="0" eb="2">
      <t>コウツウ</t>
    </rPh>
    <rPh sb="2" eb="4">
      <t>コドモ</t>
    </rPh>
    <rPh sb="4" eb="5">
      <t>ワ</t>
    </rPh>
    <phoneticPr fontId="1"/>
  </si>
  <si>
    <t>報告書郵送
【必須】</t>
    <rPh sb="0" eb="3">
      <t>ホウコクショ</t>
    </rPh>
    <rPh sb="3" eb="5">
      <t>ユウソウ</t>
    </rPh>
    <phoneticPr fontId="2"/>
  </si>
  <si>
    <t>報告書郵送数</t>
    <rPh sb="0" eb="3">
      <t>ホウコクショ</t>
    </rPh>
    <rPh sb="3" eb="5">
      <t>ユウソウ</t>
    </rPh>
    <rPh sb="5" eb="6">
      <t>スウ</t>
    </rPh>
    <phoneticPr fontId="2"/>
  </si>
  <si>
    <t>自動車の駐車
【交通欄で自動車を
選んだ方は必須】</t>
    <rPh sb="0" eb="3">
      <t>ジドウシャ</t>
    </rPh>
    <rPh sb="4" eb="6">
      <t>チュウシャ</t>
    </rPh>
    <rPh sb="8" eb="10">
      <t>コウツウ</t>
    </rPh>
    <rPh sb="10" eb="11">
      <t>ラン</t>
    </rPh>
    <rPh sb="12" eb="15">
      <t>ジドウシャ</t>
    </rPh>
    <rPh sb="17" eb="18">
      <t>エラ</t>
    </rPh>
    <rPh sb="20" eb="21">
      <t>カタ</t>
    </rPh>
    <rPh sb="22" eb="24">
      <t>ヒッス</t>
    </rPh>
    <phoneticPr fontId="1"/>
  </si>
  <si>
    <t>自動車・第二希望大会バス</t>
    <rPh sb="0" eb="3">
      <t>ジドウシャ</t>
    </rPh>
    <rPh sb="4" eb="10">
      <t>ダイニキボウタイカイ</t>
    </rPh>
    <phoneticPr fontId="1"/>
  </si>
  <si>
    <t>自動車・第二希望その他</t>
    <rPh sb="0" eb="3">
      <t>ジドウシャ</t>
    </rPh>
    <rPh sb="4" eb="8">
      <t>ダイニキボウ</t>
    </rPh>
    <rPh sb="10" eb="11">
      <t>タ</t>
    </rPh>
    <phoneticPr fontId="1"/>
  </si>
  <si>
    <t>希望駐車台数</t>
    <rPh sb="0" eb="4">
      <t>キボウチュウシャ</t>
    </rPh>
    <rPh sb="4" eb="6">
      <t>ダイスウ</t>
    </rPh>
    <phoneticPr fontId="1"/>
  </si>
  <si>
    <t>◇交通入力時の注意</t>
    <rPh sb="1" eb="3">
      <t>コウツウ</t>
    </rPh>
    <rPh sb="3" eb="6">
      <t>ニュウリョクジ</t>
    </rPh>
    <rPh sb="7" eb="9">
      <t>チュウイ</t>
    </rPh>
    <phoneticPr fontId="1"/>
  </si>
  <si>
    <r>
      <t>※　男性が女性のクラスを選択すると参加クラス欄が</t>
    </r>
    <r>
      <rPr>
        <sz val="9"/>
        <color theme="9" tint="-0.249977111117893"/>
        <rFont val="ＭＳ Ｐゴシック"/>
        <family val="3"/>
        <charset val="128"/>
      </rPr>
      <t>■</t>
    </r>
    <r>
      <rPr>
        <sz val="9"/>
        <rFont val="ＭＳ Ｐゴシック"/>
        <family val="3"/>
        <charset val="128"/>
      </rPr>
      <t>色に塗られますので訂正をお願いします。</t>
    </r>
    <rPh sb="2" eb="4">
      <t>ダンセイ</t>
    </rPh>
    <rPh sb="5" eb="7">
      <t>ジョセイ</t>
    </rPh>
    <rPh sb="12" eb="17">
      <t>センタk</t>
    </rPh>
    <rPh sb="17" eb="23">
      <t>サンk</t>
    </rPh>
    <rPh sb="27" eb="32">
      <t>ヌラr</t>
    </rPh>
    <rPh sb="34" eb="37">
      <t>テイセ</t>
    </rPh>
    <rPh sb="38" eb="44">
      <t>ネガ｡</t>
    </rPh>
    <phoneticPr fontId="1"/>
  </si>
  <si>
    <t>※　「自動車」をお選びの際は「運転手」か「同乗者・他」かを入力してください。</t>
    <rPh sb="3" eb="6">
      <t>ジドウシャ</t>
    </rPh>
    <rPh sb="9" eb="10">
      <t>エラ</t>
    </rPh>
    <rPh sb="12" eb="13">
      <t>サイ</t>
    </rPh>
    <rPh sb="15" eb="18">
      <t>ウンテンシュ</t>
    </rPh>
    <rPh sb="21" eb="23">
      <t>ドウジョウ</t>
    </rPh>
    <rPh sb="23" eb="24">
      <t>シャ</t>
    </rPh>
    <rPh sb="25" eb="26">
      <t>タ</t>
    </rPh>
    <rPh sb="29" eb="31">
      <t>ニュウリョク</t>
    </rPh>
    <phoneticPr fontId="1"/>
  </si>
  <si>
    <r>
      <t>　　　その際</t>
    </r>
    <r>
      <rPr>
        <b/>
        <sz val="9"/>
        <color rgb="FFFF0000"/>
        <rFont val="ＭＳ Ｐゴシック"/>
        <family val="3"/>
        <charset val="128"/>
      </rPr>
      <t>「運転手」の数で必要な駐車場数を把握します</t>
    </r>
    <r>
      <rPr>
        <sz val="9"/>
        <rFont val="ＭＳ Ｐゴシック"/>
        <family val="3"/>
        <charset val="128"/>
      </rPr>
      <t>のでお気を付けください。</t>
    </r>
    <rPh sb="5" eb="6">
      <t>サイ</t>
    </rPh>
    <rPh sb="7" eb="10">
      <t>ウンテンシュ</t>
    </rPh>
    <rPh sb="12" eb="13">
      <t>カズ</t>
    </rPh>
    <rPh sb="14" eb="16">
      <t>ヒツヨウ</t>
    </rPh>
    <rPh sb="17" eb="20">
      <t>チュウシャジョウ</t>
    </rPh>
    <rPh sb="20" eb="21">
      <t>スウ</t>
    </rPh>
    <rPh sb="22" eb="24">
      <t>ハアク</t>
    </rPh>
    <rPh sb="30" eb="31">
      <t>キ</t>
    </rPh>
    <rPh sb="32" eb="33">
      <t>ツ</t>
    </rPh>
    <phoneticPr fontId="1"/>
  </si>
  <si>
    <r>
      <t>このエントリーシートに記載される合計金額は、</t>
    </r>
    <r>
      <rPr>
        <sz val="9"/>
        <color rgb="FFFF0000"/>
        <rFont val="ＭＳ Ｐゴシック"/>
        <family val="3"/>
        <charset val="128"/>
        <scheme val="minor"/>
      </rPr>
      <t>第一希望の交通機関を利用した場合の金額</t>
    </r>
    <r>
      <rPr>
        <sz val="9"/>
        <color theme="1"/>
        <rFont val="ＭＳ Ｐゴシック"/>
        <family val="3"/>
        <charset val="128"/>
        <scheme val="minor"/>
      </rPr>
      <t>となっております。</t>
    </r>
    <rPh sb="11" eb="13">
      <t>キサイ</t>
    </rPh>
    <rPh sb="16" eb="18">
      <t>ゴウケイ</t>
    </rPh>
    <rPh sb="18" eb="20">
      <t>キンガク</t>
    </rPh>
    <rPh sb="22" eb="24">
      <t>ダイイチ</t>
    </rPh>
    <rPh sb="24" eb="26">
      <t>キボウ</t>
    </rPh>
    <rPh sb="27" eb="29">
      <t>コウツウ</t>
    </rPh>
    <rPh sb="29" eb="31">
      <t>キカン</t>
    </rPh>
    <rPh sb="32" eb="34">
      <t>リヨウ</t>
    </rPh>
    <rPh sb="36" eb="38">
      <t>バアイ</t>
    </rPh>
    <rPh sb="39" eb="41">
      <t>キンガク</t>
    </rPh>
    <phoneticPr fontId="1"/>
  </si>
  <si>
    <r>
      <t>※希望駐車台数には</t>
    </r>
    <r>
      <rPr>
        <sz val="9"/>
        <color rgb="FFFF0000"/>
        <rFont val="ＭＳ Ｐゴシック"/>
        <family val="3"/>
        <charset val="128"/>
        <scheme val="minor"/>
      </rPr>
      <t>「運転手」の数</t>
    </r>
    <r>
      <rPr>
        <sz val="9"/>
        <color theme="1"/>
        <rFont val="ＭＳ Ｐゴシック"/>
        <family val="3"/>
        <charset val="128"/>
        <scheme val="minor"/>
      </rPr>
      <t>が示されます。</t>
    </r>
    <rPh sb="1" eb="3">
      <t>キボウ</t>
    </rPh>
    <rPh sb="3" eb="5">
      <t>チュウシャ</t>
    </rPh>
    <rPh sb="5" eb="7">
      <t>ダイスウ</t>
    </rPh>
    <rPh sb="10" eb="13">
      <t>ウンテンシュ</t>
    </rPh>
    <rPh sb="15" eb="16">
      <t>カズ</t>
    </rPh>
    <rPh sb="17" eb="18">
      <t>シメ</t>
    </rPh>
    <phoneticPr fontId="1"/>
  </si>
  <si>
    <t>ナビゲーションチャレンジクラス</t>
    <phoneticPr fontId="1"/>
  </si>
  <si>
    <t>ME</t>
    <phoneticPr fontId="1"/>
  </si>
  <si>
    <t>N/G</t>
    <phoneticPr fontId="1"/>
  </si>
  <si>
    <t>（注）2017/3/31までに
到達する年齢</t>
    <phoneticPr fontId="2" type="Hiragana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</si>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</sst>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47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00B0F0"/>
      <name val="ＭＳ Ｐゴシック"/>
      <family val="3"/>
      <charset val="128"/>
    </font>
    <font>
      <sz val="9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9"/>
      <color theme="9" tint="-0.249977111117893"/>
      <name val="ＭＳ Ｐゴシック"/>
      <family val="3"/>
      <charset val="128"/>
    </font>
    <font>
      <sz val="9"/>
      <color theme="9" tint="-0.249977111117893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A87D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 applyAlignment="1" applyProtection="1">
      <alignment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vertical="center"/>
      <protection hidden="1"/>
    </xf>
    <xf numFmtId="0" fontId="3" fillId="0" borderId="11" xfId="0" applyFont="1" applyBorder="1" applyAlignment="1" applyProtection="1">
      <alignment vertical="center"/>
      <protection hidden="1"/>
    </xf>
    <xf numFmtId="49" fontId="3" fillId="0" borderId="0" xfId="0" applyNumberFormat="1" applyFont="1" applyBorder="1" applyAlignment="1" applyProtection="1">
      <alignment horizontal="center" vertical="center"/>
      <protection hidden="1"/>
    </xf>
    <xf numFmtId="176" fontId="3" fillId="0" borderId="4" xfId="0" applyNumberFormat="1" applyFont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0" xfId="0" applyNumberFormat="1" applyFont="1" applyAlignment="1" applyProtection="1">
      <alignment vertical="center"/>
      <protection hidden="1"/>
    </xf>
    <xf numFmtId="0" fontId="8" fillId="0" borderId="0" xfId="0" applyNumberFormat="1" applyFont="1" applyFill="1" applyBorder="1" applyAlignment="1" applyProtection="1">
      <alignment vertical="center"/>
      <protection hidden="1"/>
    </xf>
    <xf numFmtId="0" fontId="8" fillId="0" borderId="0" xfId="0" applyFont="1">
      <alignment vertical="center"/>
    </xf>
    <xf numFmtId="0" fontId="7" fillId="0" borderId="5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0" borderId="0" xfId="0" applyFont="1">
      <alignment vertical="center"/>
    </xf>
    <xf numFmtId="0" fontId="7" fillId="5" borderId="0" xfId="0" applyFont="1" applyFill="1">
      <alignment vertical="center"/>
    </xf>
    <xf numFmtId="0" fontId="9" fillId="0" borderId="0" xfId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Fill="1" applyBorder="1" applyAlignment="1" applyProtection="1">
      <alignment horizontal="right" vertical="center"/>
      <protection hidden="1"/>
    </xf>
    <xf numFmtId="0" fontId="17" fillId="0" borderId="0" xfId="0" applyFont="1">
      <alignment vertical="center"/>
    </xf>
    <xf numFmtId="0" fontId="8" fillId="6" borderId="0" xfId="0" applyFont="1" applyFill="1" applyAlignment="1" applyProtection="1">
      <alignment horizontal="center" wrapText="1"/>
      <protection hidden="1"/>
    </xf>
    <xf numFmtId="0" fontId="10" fillId="6" borderId="0" xfId="0" applyFont="1" applyFill="1" applyAlignment="1" applyProtection="1">
      <alignment horizontal="center" vertical="top" wrapText="1"/>
      <protection hidden="1"/>
    </xf>
    <xf numFmtId="49" fontId="8" fillId="7" borderId="0" xfId="0" applyNumberFormat="1" applyFont="1" applyFill="1" applyAlignment="1" applyProtection="1">
      <alignment horizontal="center" vertical="center"/>
      <protection hidden="1"/>
    </xf>
    <xf numFmtId="49" fontId="3" fillId="7" borderId="0" xfId="0" applyNumberFormat="1" applyFont="1" applyFill="1" applyAlignment="1" applyProtection="1">
      <alignment horizontal="center" vertical="center"/>
      <protection hidden="1"/>
    </xf>
    <xf numFmtId="0" fontId="8" fillId="7" borderId="0" xfId="0" applyFont="1" applyFill="1" applyAlignment="1" applyProtection="1">
      <alignment horizontal="center" vertical="center"/>
      <protection hidden="1"/>
    </xf>
    <xf numFmtId="0" fontId="8" fillId="7" borderId="0" xfId="0" applyFont="1" applyFill="1" applyAlignment="1" applyProtection="1">
      <alignment horizontal="center" vertical="center" wrapText="1"/>
      <protection hidden="1"/>
    </xf>
    <xf numFmtId="49" fontId="3" fillId="6" borderId="0" xfId="0" applyNumberFormat="1" applyFont="1" applyFill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8" fillId="4" borderId="0" xfId="0" applyFont="1" applyFill="1" applyAlignment="1" applyProtection="1">
      <alignment vertical="center"/>
    </xf>
    <xf numFmtId="0" fontId="0" fillId="0" borderId="0" xfId="0" applyAlignment="1" applyProtection="1"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0" fillId="0" borderId="0" xfId="0" applyAlignment="1" applyProtection="1"/>
    <xf numFmtId="0" fontId="0" fillId="0" borderId="0" xfId="0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176" fontId="3" fillId="0" borderId="0" xfId="0" applyNumberFormat="1" applyFont="1" applyAlignment="1" applyProtection="1"/>
    <xf numFmtId="0" fontId="8" fillId="0" borderId="0" xfId="0" applyFont="1" applyAlignment="1" applyProtection="1"/>
    <xf numFmtId="176" fontId="8" fillId="0" borderId="0" xfId="0" applyNumberFormat="1" applyFont="1" applyAlignment="1" applyProtection="1"/>
    <xf numFmtId="0" fontId="8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49" fontId="8" fillId="0" borderId="0" xfId="0" applyNumberFormat="1" applyFont="1" applyAlignment="1" applyProtection="1">
      <alignment horizontal="center" vertical="center"/>
      <protection locked="0" hidden="1"/>
    </xf>
    <xf numFmtId="49" fontId="3" fillId="0" borderId="0" xfId="0" applyNumberFormat="1" applyFont="1" applyFill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8" fillId="7" borderId="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8" fillId="0" borderId="0" xfId="0" applyNumberFormat="1" applyFont="1" applyFill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 wrapText="1"/>
      <protection locked="0" hidden="1"/>
    </xf>
    <xf numFmtId="49" fontId="8" fillId="7" borderId="0" xfId="0" applyNumberFormat="1" applyFont="1" applyFill="1" applyAlignment="1" applyProtection="1">
      <alignment horizontal="center" vertical="center" wrapText="1"/>
      <protection hidden="1"/>
    </xf>
    <xf numFmtId="0" fontId="8" fillId="7" borderId="0" xfId="0" applyNumberFormat="1" applyFont="1" applyFill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locked="0" hidden="1"/>
    </xf>
    <xf numFmtId="0" fontId="8" fillId="7" borderId="0" xfId="0" applyFont="1" applyFill="1" applyBorder="1" applyAlignment="1" applyProtection="1">
      <alignment horizontal="center" vertical="center" wrapText="1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176" fontId="7" fillId="0" borderId="0" xfId="0" applyNumberFormat="1" applyFont="1" applyAlignment="1" applyProtection="1">
      <alignment horizontal="center" vertical="center"/>
      <protection locked="0" hidden="1"/>
    </xf>
    <xf numFmtId="49" fontId="7" fillId="0" borderId="0" xfId="0" applyNumberFormat="1" applyFont="1" applyAlignment="1" applyProtection="1">
      <alignment horizontal="center" vertical="center"/>
      <protection locked="0" hidden="1"/>
    </xf>
    <xf numFmtId="0" fontId="7" fillId="0" borderId="0" xfId="0" applyNumberFormat="1" applyFont="1" applyFill="1" applyAlignment="1" applyProtection="1">
      <alignment horizontal="center" vertical="center" wrapText="1"/>
      <protection locked="0" hidden="1"/>
    </xf>
    <xf numFmtId="49" fontId="7" fillId="0" borderId="0" xfId="0" applyNumberFormat="1" applyFont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>
      <alignment vertical="center"/>
    </xf>
    <xf numFmtId="0" fontId="20" fillId="3" borderId="0" xfId="0" applyFont="1" applyFill="1" applyAlignment="1" applyProtection="1">
      <alignment vertical="center"/>
    </xf>
    <xf numFmtId="0" fontId="7" fillId="0" borderId="0" xfId="0" applyNumberFormat="1" applyFont="1" applyProtection="1">
      <alignment vertical="center"/>
    </xf>
    <xf numFmtId="0" fontId="3" fillId="7" borderId="0" xfId="0" applyNumberFormat="1" applyFont="1" applyFill="1" applyAlignment="1" applyProtection="1">
      <alignment horizontal="center" vertical="center"/>
      <protection hidden="1"/>
    </xf>
    <xf numFmtId="0" fontId="8" fillId="0" borderId="0" xfId="0" applyNumberFormat="1" applyFont="1" applyAlignment="1" applyProtection="1">
      <alignment horizontal="center" vertical="center"/>
      <protection locked="0" hidden="1"/>
    </xf>
    <xf numFmtId="0" fontId="3" fillId="9" borderId="0" xfId="0" applyFont="1" applyFill="1" applyAlignment="1" applyProtection="1">
      <alignment horizontal="center" vertical="center"/>
      <protection hidden="1"/>
    </xf>
    <xf numFmtId="0" fontId="8" fillId="7" borderId="0" xfId="0" applyNumberFormat="1" applyFont="1" applyFill="1" applyAlignment="1" applyProtection="1">
      <alignment horizontal="center" vertical="center"/>
      <protection hidden="1"/>
    </xf>
    <xf numFmtId="0" fontId="8" fillId="0" borderId="0" xfId="0" applyNumberFormat="1" applyFont="1" applyFill="1" applyAlignment="1" applyProtection="1">
      <alignment horizontal="center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locked="0" hidden="1"/>
    </xf>
    <xf numFmtId="0" fontId="4" fillId="8" borderId="1" xfId="0" applyFont="1" applyFill="1" applyBorder="1" applyAlignment="1" applyProtection="1">
      <alignment horizontal="center" vertical="center"/>
      <protection hidden="1"/>
    </xf>
    <xf numFmtId="0" fontId="4" fillId="8" borderId="2" xfId="0" applyFont="1" applyFill="1" applyBorder="1" applyAlignment="1" applyProtection="1">
      <alignment horizontal="center" vertical="center"/>
      <protection hidden="1"/>
    </xf>
    <xf numFmtId="0" fontId="4" fillId="8" borderId="3" xfId="0" applyFont="1" applyFill="1" applyBorder="1" applyAlignment="1" applyProtection="1">
      <alignment horizontal="center" vertical="center"/>
      <protection hidden="1"/>
    </xf>
    <xf numFmtId="49" fontId="4" fillId="8" borderId="4" xfId="0" applyNumberFormat="1" applyFont="1" applyFill="1" applyBorder="1" applyAlignment="1" applyProtection="1">
      <alignment horizontal="center" vertical="center"/>
      <protection hidden="1"/>
    </xf>
    <xf numFmtId="49" fontId="3" fillId="0" borderId="1" xfId="0" applyNumberFormat="1" applyFont="1" applyBorder="1" applyAlignment="1" applyProtection="1">
      <alignment vertical="center" wrapText="1"/>
      <protection locked="0" hidden="1"/>
    </xf>
    <xf numFmtId="49" fontId="3" fillId="0" borderId="3" xfId="0" applyNumberFormat="1" applyFont="1" applyBorder="1" applyAlignment="1" applyProtection="1">
      <alignment vertical="center" wrapText="1"/>
      <protection locked="0"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176" fontId="8" fillId="0" borderId="6" xfId="0" applyNumberFormat="1" applyFont="1" applyBorder="1" applyAlignment="1" applyProtection="1">
      <alignment horizontal="center" vertical="center" wrapText="1"/>
      <protection locked="0" hidden="1"/>
    </xf>
    <xf numFmtId="176" fontId="3" fillId="0" borderId="7" xfId="0" applyNumberFormat="1" applyFont="1" applyBorder="1" applyAlignment="1" applyProtection="1">
      <alignment horizontal="center" vertical="center" wrapText="1"/>
      <protection locked="0" hidden="1"/>
    </xf>
    <xf numFmtId="176" fontId="3" fillId="0" borderId="9" xfId="0" applyNumberFormat="1" applyFont="1" applyBorder="1" applyAlignment="1" applyProtection="1">
      <alignment horizontal="center" vertical="center" wrapText="1"/>
      <protection locked="0" hidden="1"/>
    </xf>
    <xf numFmtId="176" fontId="3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Border="1" applyAlignment="1" applyProtection="1">
      <alignment horizontal="center" vertical="center" wrapText="1"/>
      <protection locked="0" hidden="1"/>
    </xf>
    <xf numFmtId="0" fontId="3" fillId="0" borderId="6" xfId="0" applyNumberFormat="1" applyFont="1" applyBorder="1" applyAlignment="1" applyProtection="1">
      <alignment vertical="center" wrapText="1"/>
      <protection locked="0" hidden="1"/>
    </xf>
    <xf numFmtId="0" fontId="3" fillId="0" borderId="7" xfId="0" applyNumberFormat="1" applyFont="1" applyBorder="1" applyAlignment="1" applyProtection="1">
      <alignment vertical="center" wrapText="1"/>
      <protection locked="0" hidden="1"/>
    </xf>
    <xf numFmtId="0" fontId="3" fillId="0" borderId="9" xfId="0" applyNumberFormat="1" applyFont="1" applyBorder="1" applyAlignment="1" applyProtection="1">
      <alignment vertical="center" wrapText="1"/>
      <protection locked="0" hidden="1"/>
    </xf>
    <xf numFmtId="0" fontId="3" fillId="0" borderId="10" xfId="0" applyNumberFormat="1" applyFont="1" applyBorder="1" applyAlignment="1" applyProtection="1">
      <alignment vertical="center" wrapText="1"/>
      <protection locked="0" hidden="1"/>
    </xf>
    <xf numFmtId="49" fontId="3" fillId="0" borderId="6" xfId="0" applyNumberFormat="1" applyFont="1" applyBorder="1" applyAlignment="1" applyProtection="1">
      <alignment vertical="center" wrapText="1"/>
      <protection locked="0" hidden="1"/>
    </xf>
    <xf numFmtId="49" fontId="3" fillId="0" borderId="7" xfId="0" applyNumberFormat="1" applyFont="1" applyBorder="1" applyAlignment="1" applyProtection="1">
      <alignment vertical="center" wrapText="1"/>
      <protection locked="0" hidden="1"/>
    </xf>
    <xf numFmtId="49" fontId="3" fillId="0" borderId="9" xfId="0" applyNumberFormat="1" applyFont="1" applyBorder="1" applyAlignment="1" applyProtection="1">
      <alignment vertical="center" wrapText="1"/>
      <protection locked="0" hidden="1"/>
    </xf>
    <xf numFmtId="49" fontId="3" fillId="0" borderId="10" xfId="0" applyNumberFormat="1" applyFont="1" applyBorder="1" applyAlignment="1" applyProtection="1">
      <alignment vertical="center" wrapText="1"/>
      <protection locked="0" hidden="1"/>
    </xf>
    <xf numFmtId="49" fontId="3" fillId="0" borderId="6" xfId="0" applyNumberFormat="1" applyFont="1" applyBorder="1" applyAlignment="1" applyProtection="1">
      <alignment horizontal="left" vertical="center" wrapText="1"/>
      <protection locked="0" hidden="1"/>
    </xf>
    <xf numFmtId="49" fontId="3" fillId="0" borderId="7" xfId="0" applyNumberFormat="1" applyFont="1" applyBorder="1" applyAlignment="1" applyProtection="1">
      <alignment horizontal="left" vertical="center" wrapText="1"/>
      <protection locked="0"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49" fontId="3" fillId="0" borderId="11" xfId="0" applyNumberFormat="1" applyFont="1" applyBorder="1" applyAlignment="1" applyProtection="1">
      <alignment horizontal="center" vertical="center" wrapText="1"/>
      <protection locked="0" hidden="1"/>
    </xf>
    <xf numFmtId="49" fontId="3" fillId="0" borderId="13" xfId="0" applyNumberFormat="1" applyFont="1" applyBorder="1" applyAlignment="1" applyProtection="1">
      <alignment horizontal="center" vertical="center" wrapText="1"/>
      <protection locked="0" hidden="1"/>
    </xf>
    <xf numFmtId="49" fontId="3" fillId="0" borderId="9" xfId="0" applyNumberFormat="1" applyFont="1" applyBorder="1" applyAlignment="1" applyProtection="1">
      <alignment horizontal="center" vertical="center" wrapText="1"/>
      <protection locked="0" hidden="1"/>
    </xf>
    <xf numFmtId="49" fontId="3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3" fillId="6" borderId="0" xfId="0" applyNumberFormat="1" applyFont="1" applyFill="1" applyAlignment="1" applyProtection="1">
      <alignment horizontal="center" vertical="center" wrapText="1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49" fontId="3" fillId="6" borderId="0" xfId="0" applyNumberFormat="1" applyFont="1" applyFill="1" applyAlignment="1" applyProtection="1">
      <alignment horizontal="center" vertical="center"/>
      <protection hidden="1"/>
    </xf>
    <xf numFmtId="0" fontId="3" fillId="6" borderId="0" xfId="0" applyFont="1" applyFill="1" applyBorder="1" applyAlignment="1" applyProtection="1">
      <alignment horizontal="center" vertical="center" wrapText="1"/>
      <protection hidden="1"/>
    </xf>
    <xf numFmtId="0" fontId="8" fillId="6" borderId="0" xfId="0" applyFont="1" applyFill="1" applyBorder="1" applyAlignment="1" applyProtection="1">
      <alignment horizontal="center" vertical="center"/>
    </xf>
    <xf numFmtId="0" fontId="8" fillId="6" borderId="0" xfId="0" applyFont="1" applyFill="1" applyAlignment="1" applyProtection="1">
      <alignment horizontal="center" vertical="center"/>
    </xf>
    <xf numFmtId="0" fontId="3" fillId="6" borderId="0" xfId="0" applyNumberFormat="1" applyFont="1" applyFill="1" applyAlignment="1" applyProtection="1">
      <alignment horizontal="center" vertical="center" wrapText="1"/>
      <protection hidden="1"/>
    </xf>
    <xf numFmtId="0" fontId="8" fillId="6" borderId="0" xfId="0" applyFont="1" applyFill="1" applyAlignment="1" applyProtection="1">
      <alignment horizontal="center" vertical="center" wrapText="1"/>
    </xf>
    <xf numFmtId="0" fontId="3" fillId="6" borderId="0" xfId="0" applyFont="1" applyFill="1" applyAlignment="1" applyProtection="1">
      <alignment horizontal="center" vertical="center"/>
      <protection hidden="1"/>
    </xf>
    <xf numFmtId="49" fontId="8" fillId="6" borderId="0" xfId="0" applyNumberFormat="1" applyFont="1" applyFill="1" applyAlignment="1" applyProtection="1">
      <alignment horizontal="center" vertical="center" wrapText="1"/>
      <protection hidden="1"/>
    </xf>
    <xf numFmtId="49" fontId="8" fillId="6" borderId="0" xfId="0" applyNumberFormat="1" applyFont="1" applyFill="1" applyAlignment="1" applyProtection="1">
      <alignment horizontal="center" vertical="center"/>
      <protection hidden="1"/>
    </xf>
    <xf numFmtId="0" fontId="8" fillId="6" borderId="0" xfId="0" applyFont="1" applyFill="1" applyAlignment="1" applyProtection="1">
      <alignment horizontal="center" vertical="center" wrapText="1"/>
      <protection hidden="1"/>
    </xf>
  </cellXfs>
  <cellStyles count="3">
    <cellStyle name="ハイパーリンク" xfId="1" builtinId="8"/>
    <cellStyle name="標準" xfId="0" builtinId="0"/>
    <cellStyle name="表示済みのハイパーリンク" xfId="2" builtinId="9" hidden="1"/>
  </cellStyles>
  <dxfs count="8">
    <dxf>
      <fill>
        <patternFill>
          <bgColor indexed="40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mp.olk.jp/38/" TargetMode="External"/><Relationship Id="rId2" Type="http://schemas.openxmlformats.org/officeDocument/2006/relationships/hyperlink" Target="http://comp.olk.jp/38/" TargetMode="External"/><Relationship Id="rId1" Type="http://schemas.openxmlformats.org/officeDocument/2006/relationships/hyperlink" Target="mailto:38th_entry@comp.olk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Normal="100" zoomScalePageLayoutView="125" workbookViewId="0"/>
  </sheetViews>
  <sheetFormatPr defaultColWidth="8.875" defaultRowHeight="13.35" customHeight="1" x14ac:dyDescent="0.15"/>
  <cols>
    <col min="1" max="1" width="3.125" style="35" customWidth="1"/>
    <col min="2" max="2" width="5.125" style="35" customWidth="1"/>
    <col min="3" max="3" width="5.375" style="35" customWidth="1"/>
    <col min="4" max="4" width="17.625" style="35" customWidth="1"/>
    <col min="5" max="5" width="8.875" style="35"/>
    <col min="6" max="6" width="17" style="35" customWidth="1"/>
    <col min="7" max="7" width="4.125" style="35" customWidth="1"/>
    <col min="8" max="16384" width="8.875" style="35"/>
  </cols>
  <sheetData>
    <row r="1" spans="1:16" ht="23.1" customHeight="1" x14ac:dyDescent="0.15">
      <c r="A1" s="33" t="s">
        <v>125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3.35" customHeight="1" x14ac:dyDescent="0.15">
      <c r="A2" s="36"/>
      <c r="B2" s="37" t="s">
        <v>100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3.35" customHeight="1" x14ac:dyDescent="0.15">
      <c r="A3" s="36"/>
      <c r="B3" s="34"/>
      <c r="C3" s="34" t="s">
        <v>76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3.35" customHeight="1" x14ac:dyDescent="0.15">
      <c r="A4" s="36"/>
      <c r="B4" s="34"/>
      <c r="C4" s="34" t="s">
        <v>105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3.35" customHeight="1" x14ac:dyDescent="0.15">
      <c r="A5" s="36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3.35" customHeight="1" x14ac:dyDescent="0.15">
      <c r="A6" s="34"/>
      <c r="B6" s="37" t="s">
        <v>99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3.35" customHeight="1" x14ac:dyDescent="0.15">
      <c r="A7" s="34"/>
      <c r="B7" s="34"/>
      <c r="C7" s="34" t="s">
        <v>107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13.35" customHeight="1" x14ac:dyDescent="0.15">
      <c r="A8" s="34"/>
      <c r="B8" s="34"/>
      <c r="C8" s="34" t="s">
        <v>96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13.35" customHeight="1" x14ac:dyDescent="0.15">
      <c r="A9" s="34"/>
      <c r="B9" s="34"/>
      <c r="C9" s="38" t="s">
        <v>127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13.35" customHeight="1" x14ac:dyDescent="0.15">
      <c r="A10" s="34"/>
      <c r="B10" s="34"/>
      <c r="C10" s="34"/>
      <c r="D10" s="34" t="s">
        <v>12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13.35" customHeight="1" x14ac:dyDescent="0.15">
      <c r="C11" s="34" t="s">
        <v>73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13.35" customHeight="1" x14ac:dyDescent="0.15">
      <c r="C12" s="34"/>
      <c r="D12" s="34" t="s">
        <v>142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13.35" customHeight="1" x14ac:dyDescent="0.15">
      <c r="C13" s="34"/>
      <c r="D13" s="34" t="s">
        <v>74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" ht="13.35" customHeight="1" x14ac:dyDescent="0.15">
      <c r="C14" s="34"/>
      <c r="D14" s="34" t="s">
        <v>94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ht="13.35" customHeight="1" x14ac:dyDescent="0.15">
      <c r="A15" s="34"/>
      <c r="B15" s="34"/>
      <c r="C15" s="34"/>
      <c r="D15" s="34" t="s">
        <v>151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6" ht="13.35" customHeight="1" x14ac:dyDescent="0.15">
      <c r="A16" s="34"/>
      <c r="B16" s="34"/>
      <c r="C16" s="34" t="s">
        <v>150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ht="13.35" customHeight="1" x14ac:dyDescent="0.15">
      <c r="A17" s="34"/>
      <c r="B17" s="34"/>
      <c r="C17" s="34"/>
      <c r="D17" s="34" t="s">
        <v>152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spans="1:16" ht="13.35" customHeight="1" x14ac:dyDescent="0.15">
      <c r="A18" s="34"/>
      <c r="B18" s="34"/>
      <c r="C18" s="34"/>
      <c r="D18" s="34" t="s">
        <v>153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spans="1:16" ht="13.35" customHeight="1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6" ht="13.35" customHeight="1" x14ac:dyDescent="0.15">
      <c r="A20" s="34"/>
      <c r="B20" s="37" t="s">
        <v>101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6" ht="13.35" customHeight="1" x14ac:dyDescent="0.15">
      <c r="A21" s="34"/>
      <c r="B21" s="34" t="s">
        <v>13</v>
      </c>
      <c r="C21" s="34" t="s">
        <v>75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6" ht="13.35" customHeight="1" x14ac:dyDescent="0.1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 ht="13.35" customHeight="1" x14ac:dyDescent="0.15">
      <c r="A23" s="34"/>
      <c r="B23" s="37" t="s">
        <v>102</v>
      </c>
      <c r="C23" s="34"/>
      <c r="D23" s="34"/>
      <c r="E23" s="34"/>
      <c r="F23" s="34"/>
      <c r="G23" s="34"/>
      <c r="H23" s="34"/>
      <c r="I23" s="34"/>
      <c r="J23" s="34"/>
      <c r="K23" s="34"/>
      <c r="M23" s="34"/>
      <c r="N23" s="34"/>
      <c r="O23" s="34"/>
      <c r="P23" s="34"/>
    </row>
    <row r="24" spans="1:16" ht="13.35" customHeight="1" x14ac:dyDescent="0.15">
      <c r="A24" s="34"/>
      <c r="B24" s="34"/>
      <c r="C24" s="34" t="s">
        <v>106</v>
      </c>
      <c r="D24" s="34"/>
      <c r="E24" s="19" t="s">
        <v>126</v>
      </c>
      <c r="F24" s="34"/>
      <c r="G24" s="34" t="s">
        <v>14</v>
      </c>
      <c r="H24" s="34"/>
      <c r="I24" s="34"/>
      <c r="J24" s="34"/>
      <c r="K24" s="34"/>
      <c r="M24" s="34"/>
      <c r="N24" s="34"/>
      <c r="O24" s="34"/>
      <c r="P24" s="34"/>
    </row>
    <row r="25" spans="1:16" ht="13.35" customHeight="1" x14ac:dyDescent="0.15">
      <c r="A25" s="34"/>
      <c r="B25" s="34"/>
      <c r="C25" s="35" t="s">
        <v>77</v>
      </c>
      <c r="D25" s="20"/>
      <c r="E25" s="34"/>
      <c r="F25" s="34"/>
      <c r="G25" s="34"/>
      <c r="H25" s="34"/>
      <c r="I25" s="34"/>
      <c r="J25" s="34"/>
      <c r="K25" s="34"/>
      <c r="M25" s="34"/>
      <c r="N25" s="34"/>
      <c r="O25" s="34"/>
      <c r="P25" s="34"/>
    </row>
    <row r="26" spans="1:16" ht="13.35" customHeight="1" x14ac:dyDescent="0.15">
      <c r="A26" s="34"/>
      <c r="B26" s="34"/>
      <c r="C26" s="35" t="s">
        <v>78</v>
      </c>
      <c r="D26" s="20"/>
      <c r="E26" s="34"/>
      <c r="F26" s="34"/>
      <c r="G26" s="34"/>
      <c r="H26" s="34"/>
      <c r="I26" s="34"/>
      <c r="J26" s="34"/>
      <c r="K26" s="34"/>
      <c r="M26" s="34"/>
      <c r="N26" s="34"/>
      <c r="O26" s="34"/>
      <c r="P26" s="34"/>
    </row>
    <row r="27" spans="1:16" ht="13.35" customHeight="1" x14ac:dyDescent="0.15">
      <c r="A27" s="34"/>
      <c r="C27" s="34" t="s">
        <v>95</v>
      </c>
      <c r="D27" s="20"/>
      <c r="E27" s="34"/>
      <c r="F27" s="34"/>
      <c r="G27" s="34"/>
      <c r="H27" s="34"/>
      <c r="I27" s="34"/>
      <c r="J27" s="34"/>
      <c r="K27" s="34"/>
      <c r="M27" s="34"/>
      <c r="N27" s="34"/>
      <c r="O27" s="34"/>
      <c r="P27" s="34"/>
    </row>
    <row r="28" spans="1:16" ht="13.35" customHeight="1" x14ac:dyDescent="0.1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ht="13.35" customHeight="1" x14ac:dyDescent="0.15">
      <c r="A29" s="34"/>
      <c r="B29" s="37" t="s">
        <v>108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16" ht="13.35" customHeight="1" x14ac:dyDescent="0.15">
      <c r="A30" s="34"/>
      <c r="B30" s="34"/>
      <c r="C30" s="34" t="s">
        <v>15</v>
      </c>
      <c r="D30" s="34"/>
      <c r="E30" s="19" t="s">
        <v>134</v>
      </c>
      <c r="F30" s="34"/>
      <c r="G30" s="34" t="s">
        <v>79</v>
      </c>
      <c r="I30" s="34"/>
      <c r="J30" s="34"/>
      <c r="K30" s="34"/>
      <c r="L30" s="34"/>
      <c r="M30" s="34"/>
      <c r="N30" s="34"/>
      <c r="O30" s="34"/>
      <c r="P30" s="34"/>
    </row>
    <row r="31" spans="1:16" ht="13.35" customHeight="1" x14ac:dyDescent="0.15">
      <c r="A31" s="34"/>
      <c r="B31" s="34"/>
      <c r="C31" s="35" t="s">
        <v>154</v>
      </c>
      <c r="D31" s="34"/>
      <c r="E31" s="19"/>
      <c r="F31" s="34"/>
      <c r="G31" s="34"/>
      <c r="I31" s="34"/>
      <c r="J31" s="34"/>
      <c r="K31" s="34"/>
      <c r="L31" s="34"/>
      <c r="M31" s="34"/>
      <c r="N31" s="34"/>
      <c r="O31" s="34"/>
      <c r="P31" s="34"/>
    </row>
    <row r="32" spans="1:16" ht="13.35" customHeight="1" x14ac:dyDescent="0.15">
      <c r="A32" s="34"/>
      <c r="B32" s="34"/>
      <c r="C32" s="34" t="s">
        <v>130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1:16" ht="13.35" customHeight="1" x14ac:dyDescent="0.1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6" ht="13.35" customHeight="1" x14ac:dyDescent="0.15">
      <c r="A34" s="34"/>
      <c r="B34" s="37" t="s">
        <v>103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6" ht="13.35" customHeight="1" x14ac:dyDescent="0.15">
      <c r="A35" s="34"/>
      <c r="B35" s="37"/>
      <c r="C35" s="34" t="s">
        <v>80</v>
      </c>
      <c r="D35" s="34"/>
      <c r="E35" s="19" t="s">
        <v>133</v>
      </c>
      <c r="F35" s="34"/>
      <c r="G35" s="34" t="s">
        <v>79</v>
      </c>
      <c r="H35" s="34"/>
      <c r="I35" s="34"/>
      <c r="J35" s="34"/>
      <c r="K35" s="34"/>
      <c r="L35" s="34"/>
      <c r="M35" s="34"/>
      <c r="N35" s="34"/>
      <c r="O35" s="34"/>
      <c r="P35" s="34"/>
    </row>
    <row r="36" spans="1:16" ht="13.35" customHeight="1" x14ac:dyDescent="0.1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6" ht="13.35" customHeight="1" x14ac:dyDescent="0.15">
      <c r="A37" s="36" t="s">
        <v>16</v>
      </c>
      <c r="B37" s="34"/>
      <c r="C37" s="34"/>
      <c r="D37" s="34"/>
      <c r="E37" s="34"/>
    </row>
    <row r="38" spans="1:16" ht="13.35" customHeight="1" x14ac:dyDescent="0.15">
      <c r="B38" s="34" t="s">
        <v>17</v>
      </c>
    </row>
    <row r="39" spans="1:16" ht="13.35" customHeight="1" x14ac:dyDescent="0.15">
      <c r="E39" s="34"/>
    </row>
    <row r="40" spans="1:16" ht="13.35" customHeight="1" x14ac:dyDescent="0.15">
      <c r="B40" s="34" t="s">
        <v>18</v>
      </c>
    </row>
    <row r="41" spans="1:16" ht="13.35" customHeight="1" x14ac:dyDescent="0.15">
      <c r="D41" s="39"/>
      <c r="E41" s="35" t="s">
        <v>88</v>
      </c>
    </row>
    <row r="42" spans="1:16" ht="13.35" customHeight="1" x14ac:dyDescent="0.15">
      <c r="D42" s="76"/>
      <c r="E42" s="35" t="s">
        <v>87</v>
      </c>
    </row>
    <row r="43" spans="1:16" ht="13.35" customHeight="1" x14ac:dyDescent="0.15">
      <c r="D43" s="40"/>
      <c r="E43" s="35" t="s">
        <v>104</v>
      </c>
    </row>
  </sheetData>
  <sheetProtection algorithmName="SHA-512" hashValue="VrCATVk/inrBlzEY00nTohZVxptV76A49bibyOjbpH2GB7l9DbcV7mxpATMS0EXvEP8tRsFZPKLt+ZiNDTirCw==" saltValue="sJ/F7FABEhH2+CjoM5eOjw==" spinCount="100000" sheet="1" objects="1" scenarios="1"/>
  <phoneticPr fontId="1"/>
  <hyperlinks>
    <hyperlink ref="E24" r:id="rId1"/>
    <hyperlink ref="E30" r:id="rId2" location="entry"/>
    <hyperlink ref="E35" r:id="rId3" location="entry"/>
  </hyperlinks>
  <pageMargins left="0.7" right="0.7" top="0.75" bottom="0.75" header="0.3" footer="0.3"/>
  <pageSetup paperSize="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15" zoomScaleNormal="115" workbookViewId="0"/>
  </sheetViews>
  <sheetFormatPr defaultColWidth="8.875" defaultRowHeight="14.1" customHeight="1" x14ac:dyDescent="0.15"/>
  <cols>
    <col min="1" max="1" width="6.5" style="46" customWidth="1"/>
    <col min="2" max="2" width="4.625" style="46" customWidth="1"/>
    <col min="3" max="3" width="25" style="46" customWidth="1"/>
    <col min="4" max="4" width="8.875" style="46"/>
    <col min="5" max="5" width="20.5" style="46" customWidth="1"/>
    <col min="6" max="7" width="5.125" style="46" customWidth="1"/>
    <col min="8" max="8" width="21.375" style="46" customWidth="1"/>
    <col min="9" max="9" width="13.375" style="46" customWidth="1"/>
    <col min="10" max="16384" width="8.875" style="46"/>
  </cols>
  <sheetData>
    <row r="1" spans="1:9" ht="23.45" customHeight="1" x14ac:dyDescent="0.2">
      <c r="A1" s="43" t="s">
        <v>125</v>
      </c>
      <c r="B1" s="44"/>
      <c r="C1" s="44"/>
      <c r="D1" s="44"/>
      <c r="E1" s="44"/>
      <c r="F1" s="45"/>
      <c r="G1" s="45"/>
      <c r="H1" s="45"/>
      <c r="I1" s="45"/>
    </row>
    <row r="2" spans="1:9" ht="14.1" customHeight="1" x14ac:dyDescent="0.15">
      <c r="A2" s="1"/>
      <c r="B2" s="2"/>
      <c r="C2" s="3"/>
      <c r="D2" s="2"/>
      <c r="E2" s="1"/>
      <c r="F2" s="1"/>
      <c r="G2" s="2"/>
      <c r="H2" s="2"/>
      <c r="I2" s="2"/>
    </row>
    <row r="3" spans="1:9" ht="19.350000000000001" customHeight="1" x14ac:dyDescent="0.15">
      <c r="A3" s="1"/>
      <c r="B3" s="2"/>
      <c r="C3" s="84" t="s">
        <v>0</v>
      </c>
      <c r="D3" s="85"/>
      <c r="E3" s="86"/>
      <c r="F3" s="1"/>
      <c r="G3" s="1"/>
      <c r="H3" s="87" t="s">
        <v>1</v>
      </c>
      <c r="I3" s="87"/>
    </row>
    <row r="4" spans="1:9" ht="14.1" customHeight="1" x14ac:dyDescent="0.15">
      <c r="A4" s="1"/>
      <c r="B4" s="2"/>
      <c r="C4" s="12" t="s">
        <v>2</v>
      </c>
      <c r="D4" s="88"/>
      <c r="E4" s="89"/>
      <c r="F4" s="1"/>
      <c r="G4" s="1"/>
      <c r="H4" s="47" t="s">
        <v>3</v>
      </c>
      <c r="I4" s="6">
        <f>COUNTIF(入力!R4:R153,"&gt;0")</f>
        <v>0</v>
      </c>
    </row>
    <row r="5" spans="1:9" ht="14.1" customHeight="1" x14ac:dyDescent="0.15">
      <c r="A5" s="1"/>
      <c r="B5" s="2"/>
      <c r="C5" s="13" t="s">
        <v>4</v>
      </c>
      <c r="D5" s="88"/>
      <c r="E5" s="89"/>
      <c r="F5" s="1"/>
      <c r="G5" s="1"/>
      <c r="H5" s="47" t="s">
        <v>5</v>
      </c>
      <c r="I5" s="6">
        <f>SUM(入力!R4:R153)</f>
        <v>0</v>
      </c>
    </row>
    <row r="6" spans="1:9" ht="24" customHeight="1" x14ac:dyDescent="0.15">
      <c r="A6" s="1"/>
      <c r="B6" s="2"/>
      <c r="C6" s="90" t="s">
        <v>97</v>
      </c>
      <c r="D6" s="92"/>
      <c r="E6" s="93"/>
      <c r="F6" s="1"/>
      <c r="G6" s="1"/>
      <c r="H6" s="47" t="s">
        <v>117</v>
      </c>
      <c r="I6" s="6">
        <f>COUNTIF(入力!N4:N153,"レンタル")</f>
        <v>0</v>
      </c>
    </row>
    <row r="7" spans="1:9" ht="14.1" customHeight="1" x14ac:dyDescent="0.15">
      <c r="A7" s="1"/>
      <c r="B7" s="2"/>
      <c r="C7" s="91"/>
      <c r="D7" s="94"/>
      <c r="E7" s="95"/>
      <c r="F7" s="1"/>
      <c r="G7" s="1"/>
      <c r="H7" s="47" t="s">
        <v>7</v>
      </c>
      <c r="I7" s="6">
        <f>COUNTIF(入力!P4:P153,"希望する")</f>
        <v>0</v>
      </c>
    </row>
    <row r="8" spans="1:9" ht="14.1" customHeight="1" x14ac:dyDescent="0.15">
      <c r="A8" s="1"/>
      <c r="B8" s="2"/>
      <c r="C8" s="90" t="s">
        <v>6</v>
      </c>
      <c r="D8" s="98"/>
      <c r="E8" s="99"/>
      <c r="F8" s="1"/>
      <c r="G8" s="1"/>
      <c r="H8" s="47" t="s">
        <v>145</v>
      </c>
      <c r="I8" s="6">
        <f>COUNTIF(入力!Q4:Q153,"希望する")</f>
        <v>0</v>
      </c>
    </row>
    <row r="9" spans="1:9" ht="14.1" customHeight="1" x14ac:dyDescent="0.15">
      <c r="A9" s="1"/>
      <c r="B9" s="2"/>
      <c r="C9" s="91"/>
      <c r="D9" s="100"/>
      <c r="E9" s="101"/>
      <c r="F9" s="1"/>
      <c r="G9" s="1"/>
      <c r="H9" s="47" t="s">
        <v>149</v>
      </c>
      <c r="I9" s="6">
        <f>COUNTIF(入力!L4:L153,"運転手")</f>
        <v>0</v>
      </c>
    </row>
    <row r="10" spans="1:9" ht="14.1" customHeight="1" x14ac:dyDescent="0.15">
      <c r="A10" s="1"/>
      <c r="B10" s="2"/>
      <c r="C10" s="90" t="s">
        <v>86</v>
      </c>
      <c r="D10" s="106" t="s">
        <v>160</v>
      </c>
      <c r="E10" s="107"/>
      <c r="F10" s="1"/>
      <c r="G10" s="1"/>
      <c r="H10" s="48"/>
      <c r="I10" s="49"/>
    </row>
    <row r="11" spans="1:9" ht="14.1" customHeight="1" x14ac:dyDescent="0.15">
      <c r="A11" s="1"/>
      <c r="B11" s="2"/>
      <c r="C11" s="108"/>
      <c r="D11" s="109"/>
      <c r="E11" s="110"/>
      <c r="F11" s="1"/>
      <c r="G11" s="1"/>
      <c r="H11" s="1"/>
      <c r="I11" s="1"/>
    </row>
    <row r="12" spans="1:9" ht="14.1" customHeight="1" x14ac:dyDescent="0.15">
      <c r="A12" s="1"/>
      <c r="B12" s="2"/>
      <c r="C12" s="91"/>
      <c r="D12" s="111"/>
      <c r="E12" s="112"/>
      <c r="F12" s="1"/>
      <c r="G12" s="1"/>
      <c r="H12" s="7"/>
      <c r="I12" s="7"/>
    </row>
    <row r="13" spans="1:9" ht="14.1" customHeight="1" x14ac:dyDescent="0.15">
      <c r="A13" s="1"/>
      <c r="B13" s="2"/>
      <c r="C13" s="90" t="s">
        <v>8</v>
      </c>
      <c r="D13" s="102"/>
      <c r="E13" s="103"/>
      <c r="F13" s="4"/>
      <c r="G13" s="1"/>
      <c r="H13" s="50"/>
      <c r="I13" s="51"/>
    </row>
    <row r="14" spans="1:9" ht="14.1" customHeight="1" x14ac:dyDescent="0.15">
      <c r="A14" s="1"/>
      <c r="B14" s="2"/>
      <c r="C14" s="91"/>
      <c r="D14" s="104"/>
      <c r="E14" s="105"/>
      <c r="F14" s="4"/>
      <c r="G14" s="1"/>
      <c r="H14" s="50"/>
      <c r="I14" s="51"/>
    </row>
    <row r="15" spans="1:9" ht="14.1" customHeight="1" x14ac:dyDescent="0.15">
      <c r="A15" s="1"/>
      <c r="B15" s="2"/>
      <c r="C15" s="14" t="s">
        <v>9</v>
      </c>
      <c r="D15" s="96"/>
      <c r="E15" s="97"/>
      <c r="F15" s="1"/>
      <c r="G15" s="2"/>
      <c r="H15" s="50"/>
      <c r="I15" s="51"/>
    </row>
    <row r="16" spans="1:9" ht="14.1" customHeight="1" x14ac:dyDescent="0.15">
      <c r="A16" s="1"/>
      <c r="B16" s="2"/>
      <c r="C16" s="8"/>
      <c r="D16" s="5"/>
      <c r="E16" s="5"/>
      <c r="F16" s="1"/>
      <c r="G16" s="2"/>
      <c r="H16" s="50"/>
      <c r="I16" s="51"/>
    </row>
    <row r="17" spans="1:9" ht="14.1" customHeight="1" x14ac:dyDescent="0.15">
      <c r="A17" s="1"/>
      <c r="B17" s="2"/>
      <c r="C17" s="7" t="s">
        <v>111</v>
      </c>
      <c r="D17" s="2"/>
      <c r="E17" s="1"/>
      <c r="F17" s="1"/>
      <c r="G17" s="2"/>
      <c r="H17" s="2"/>
      <c r="I17" s="2"/>
    </row>
    <row r="18" spans="1:9" ht="14.1" customHeight="1" x14ac:dyDescent="0.15">
      <c r="A18" s="1"/>
      <c r="B18" s="2"/>
      <c r="C18" s="7" t="s">
        <v>120</v>
      </c>
      <c r="D18" s="2"/>
      <c r="E18" s="1"/>
      <c r="F18" s="1"/>
      <c r="G18" s="2"/>
      <c r="H18" s="52"/>
      <c r="I18" s="52"/>
    </row>
    <row r="19" spans="1:9" ht="14.1" customHeight="1" x14ac:dyDescent="0.15">
      <c r="A19" s="1"/>
      <c r="B19" s="2"/>
      <c r="C19" s="9" t="s">
        <v>10</v>
      </c>
      <c r="D19" s="2"/>
      <c r="E19" s="1"/>
      <c r="F19" s="1"/>
      <c r="G19" s="2"/>
      <c r="H19" s="52"/>
      <c r="I19" s="52"/>
    </row>
    <row r="20" spans="1:9" ht="14.1" customHeight="1" x14ac:dyDescent="0.15">
      <c r="A20" s="45"/>
      <c r="B20" s="45"/>
      <c r="C20" s="10" t="s">
        <v>11</v>
      </c>
      <c r="D20" s="50"/>
      <c r="E20" s="50"/>
      <c r="F20" s="50"/>
      <c r="G20" s="50"/>
      <c r="H20" s="52"/>
      <c r="I20" s="52"/>
    </row>
    <row r="21" spans="1:9" ht="14.1" customHeight="1" x14ac:dyDescent="0.15">
      <c r="C21" s="52" t="s">
        <v>155</v>
      </c>
      <c r="D21" s="52"/>
      <c r="E21" s="52"/>
      <c r="F21" s="52"/>
      <c r="G21" s="52"/>
      <c r="H21" s="52"/>
      <c r="I21" s="52"/>
    </row>
    <row r="22" spans="1:9" ht="14.1" customHeight="1" x14ac:dyDescent="0.15">
      <c r="C22" s="52"/>
      <c r="D22" s="52"/>
      <c r="E22" s="52"/>
      <c r="F22" s="52"/>
      <c r="G22" s="52"/>
      <c r="H22" s="52"/>
      <c r="I22" s="52"/>
    </row>
    <row r="23" spans="1:9" ht="14.1" customHeight="1" x14ac:dyDescent="0.15">
      <c r="C23" s="52"/>
      <c r="D23" s="52"/>
      <c r="E23" s="52"/>
      <c r="F23" s="52"/>
      <c r="G23" s="52"/>
      <c r="H23" s="52"/>
      <c r="I23" s="52"/>
    </row>
    <row r="24" spans="1:9" ht="14.1" customHeight="1" x14ac:dyDescent="0.15">
      <c r="C24" s="52"/>
      <c r="D24" s="52"/>
      <c r="E24" s="52"/>
      <c r="F24" s="52"/>
      <c r="G24" s="52"/>
      <c r="H24" s="52"/>
      <c r="I24" s="52"/>
    </row>
    <row r="25" spans="1:9" ht="14.1" customHeight="1" x14ac:dyDescent="0.15">
      <c r="C25" s="52"/>
      <c r="D25" s="52"/>
      <c r="E25" s="52"/>
      <c r="F25" s="52"/>
      <c r="G25" s="52"/>
      <c r="H25" s="52"/>
      <c r="I25" s="52"/>
    </row>
    <row r="26" spans="1:9" ht="14.1" customHeight="1" x14ac:dyDescent="0.15">
      <c r="C26" s="52"/>
      <c r="D26" s="52"/>
      <c r="E26" s="52"/>
      <c r="F26" s="52"/>
      <c r="G26" s="52"/>
      <c r="H26" s="52"/>
      <c r="I26" s="52"/>
    </row>
    <row r="27" spans="1:9" ht="14.1" customHeight="1" x14ac:dyDescent="0.15">
      <c r="C27" s="52"/>
      <c r="D27" s="52"/>
      <c r="E27" s="52"/>
      <c r="F27" s="52"/>
      <c r="G27" s="52"/>
      <c r="H27" s="52"/>
      <c r="I27" s="52"/>
    </row>
    <row r="28" spans="1:9" ht="14.1" customHeight="1" x14ac:dyDescent="0.15">
      <c r="C28" s="52"/>
      <c r="D28" s="52"/>
      <c r="E28" s="52"/>
      <c r="F28" s="52"/>
      <c r="G28" s="52"/>
      <c r="H28" s="52"/>
      <c r="I28" s="52"/>
    </row>
    <row r="29" spans="1:9" ht="14.1" customHeight="1" x14ac:dyDescent="0.15">
      <c r="C29" s="52"/>
      <c r="D29" s="52"/>
      <c r="E29" s="52"/>
      <c r="F29" s="52"/>
      <c r="G29" s="52"/>
    </row>
    <row r="30" spans="1:9" ht="14.1" customHeight="1" x14ac:dyDescent="0.15">
      <c r="C30" s="52"/>
      <c r="D30" s="52"/>
      <c r="E30" s="52"/>
      <c r="F30" s="52"/>
      <c r="G30" s="52"/>
    </row>
    <row r="31" spans="1:9" ht="14.1" customHeight="1" x14ac:dyDescent="0.15">
      <c r="C31" s="52"/>
      <c r="D31" s="52"/>
      <c r="E31" s="52"/>
      <c r="F31" s="52"/>
      <c r="G31" s="52"/>
    </row>
  </sheetData>
  <sheetProtection algorithmName="SHA-512" hashValue="uh1DiieKrsm7opAFQ5IS0KumPfpA4RIUDmqe6yk2vKuo/BfqAB/2CbxeHBwQzhTjxFQ3O9lFR8frCxXG/4TbGg==" saltValue="wNdGbHDpdEEJJ9HtOOGzfg==" spinCount="100000" sheet="1" objects="1" scenarios="1"/>
  <mergeCells count="14">
    <mergeCell ref="D15:E15"/>
    <mergeCell ref="C8:C9"/>
    <mergeCell ref="D8:E9"/>
    <mergeCell ref="C13:C14"/>
    <mergeCell ref="D13:E14"/>
    <mergeCell ref="D10:E10"/>
    <mergeCell ref="C10:C12"/>
    <mergeCell ref="D11:E12"/>
    <mergeCell ref="C3:E3"/>
    <mergeCell ref="H3:I3"/>
    <mergeCell ref="D4:E4"/>
    <mergeCell ref="D5:E5"/>
    <mergeCell ref="C6:C7"/>
    <mergeCell ref="D6:E7"/>
  </mergeCells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8"/>
  <sheetViews>
    <sheetView zoomScaleNormal="100" workbookViewId="0"/>
  </sheetViews>
  <sheetFormatPr defaultColWidth="8.875" defaultRowHeight="13.5" x14ac:dyDescent="0.15"/>
  <cols>
    <col min="1" max="1" width="3.875" style="42" customWidth="1"/>
    <col min="2" max="2" width="15.125" style="42" customWidth="1"/>
    <col min="3" max="3" width="18.5" style="42" customWidth="1"/>
    <col min="4" max="4" width="6.875" style="42" customWidth="1"/>
    <col min="5" max="5" width="20.125" style="42" customWidth="1"/>
    <col min="6" max="6" width="23" style="41" customWidth="1"/>
    <col min="7" max="7" width="9.5" style="42" customWidth="1"/>
    <col min="8" max="8" width="42.875" style="42" customWidth="1"/>
    <col min="9" max="9" width="14.375" style="42" customWidth="1"/>
    <col min="10" max="10" width="16.5" style="42" customWidth="1"/>
    <col min="11" max="11" width="22" style="42" customWidth="1"/>
    <col min="12" max="12" width="20.5" style="42" customWidth="1"/>
    <col min="13" max="13" width="7.875" style="42" customWidth="1"/>
    <col min="14" max="14" width="10.375" style="42" customWidth="1"/>
    <col min="15" max="16" width="11.625" style="42" customWidth="1"/>
    <col min="17" max="17" width="8.625" style="42" customWidth="1"/>
    <col min="18" max="18" width="6.625" style="42" customWidth="1"/>
    <col min="19" max="19" width="31.125" style="42" customWidth="1"/>
    <col min="20" max="20" width="10.625" style="42" customWidth="1"/>
    <col min="21" max="21" width="14.25" style="58" hidden="1" customWidth="1"/>
    <col min="22" max="22" width="13.75" style="58" hidden="1" customWidth="1"/>
    <col min="23" max="23" width="17.375" style="42" hidden="1" customWidth="1"/>
    <col min="24" max="24" width="16.125" style="42" hidden="1" customWidth="1"/>
    <col min="25" max="25" width="16.875" style="42" hidden="1" customWidth="1"/>
    <col min="26" max="26" width="8.875" style="42" hidden="1" customWidth="1"/>
    <col min="27" max="27" width="11.5" style="42" hidden="1" customWidth="1"/>
    <col min="28" max="16384" width="8.875" style="42"/>
  </cols>
  <sheetData>
    <row r="1" spans="1:27" ht="14.45" customHeight="1" x14ac:dyDescent="0.15">
      <c r="A1" s="80"/>
      <c r="B1" s="113" t="s">
        <v>131</v>
      </c>
      <c r="C1" s="119" t="s">
        <v>128</v>
      </c>
      <c r="D1" s="119" t="s">
        <v>85</v>
      </c>
      <c r="E1" s="119" t="s">
        <v>140</v>
      </c>
      <c r="F1" s="26" t="s">
        <v>19</v>
      </c>
      <c r="G1" s="114" t="s">
        <v>113</v>
      </c>
      <c r="H1" s="122" t="s">
        <v>114</v>
      </c>
      <c r="I1" s="122" t="s">
        <v>141</v>
      </c>
      <c r="J1" s="115" t="s">
        <v>116</v>
      </c>
      <c r="K1" s="113" t="s">
        <v>137</v>
      </c>
      <c r="L1" s="113" t="s">
        <v>146</v>
      </c>
      <c r="M1" s="113" t="s">
        <v>136</v>
      </c>
      <c r="N1" s="113" t="s">
        <v>118</v>
      </c>
      <c r="O1" s="124" t="s">
        <v>90</v>
      </c>
      <c r="P1" s="113" t="s">
        <v>115</v>
      </c>
      <c r="Q1" s="113" t="s">
        <v>144</v>
      </c>
      <c r="R1" s="115" t="s">
        <v>20</v>
      </c>
      <c r="S1" s="116" t="s">
        <v>21</v>
      </c>
      <c r="T1" s="59"/>
      <c r="U1" s="24"/>
      <c r="V1" s="23"/>
      <c r="W1" s="16"/>
      <c r="X1" s="16"/>
      <c r="Y1" s="16"/>
    </row>
    <row r="2" spans="1:27" ht="27" customHeight="1" x14ac:dyDescent="0.15">
      <c r="A2" s="32" t="s">
        <v>22</v>
      </c>
      <c r="B2" s="118"/>
      <c r="C2" s="119"/>
      <c r="D2" s="120" t="s">
        <v>23</v>
      </c>
      <c r="E2" s="119"/>
      <c r="F2" s="27" t="s">
        <v>159</v>
      </c>
      <c r="G2" s="121"/>
      <c r="H2" s="121"/>
      <c r="I2" s="123"/>
      <c r="J2" s="121"/>
      <c r="K2" s="113"/>
      <c r="L2" s="113"/>
      <c r="M2" s="121"/>
      <c r="N2" s="113"/>
      <c r="O2" s="114"/>
      <c r="P2" s="114"/>
      <c r="Q2" s="114"/>
      <c r="R2" s="115"/>
      <c r="S2" s="117"/>
      <c r="T2" s="59"/>
      <c r="U2" s="74" t="s">
        <v>81</v>
      </c>
      <c r="V2" s="15" t="s">
        <v>82</v>
      </c>
      <c r="W2" s="15" t="s">
        <v>83</v>
      </c>
      <c r="X2" s="15" t="s">
        <v>24</v>
      </c>
      <c r="Y2" s="15" t="s">
        <v>25</v>
      </c>
      <c r="Z2" s="57" t="s">
        <v>135</v>
      </c>
      <c r="AA2" s="57" t="s">
        <v>143</v>
      </c>
    </row>
    <row r="3" spans="1:27" x14ac:dyDescent="0.15">
      <c r="A3" s="28" t="s">
        <v>93</v>
      </c>
      <c r="B3" s="64" t="s">
        <v>92</v>
      </c>
      <c r="C3" s="65" t="s">
        <v>112</v>
      </c>
      <c r="D3" s="29" t="s">
        <v>26</v>
      </c>
      <c r="E3" s="78" t="s">
        <v>132</v>
      </c>
      <c r="F3" s="81">
        <f>IF(E3="","",DATEDIF(E3,"2017/3/31","Y"))</f>
        <v>21</v>
      </c>
      <c r="G3" s="60" t="s">
        <v>129</v>
      </c>
      <c r="H3" s="31" t="s">
        <v>109</v>
      </c>
      <c r="I3" s="30" t="s">
        <v>84</v>
      </c>
      <c r="J3" s="28" t="s">
        <v>27</v>
      </c>
      <c r="K3" s="28" t="s">
        <v>138</v>
      </c>
      <c r="L3" s="28"/>
      <c r="M3" s="29" t="s">
        <v>28</v>
      </c>
      <c r="N3" s="29" t="s">
        <v>91</v>
      </c>
      <c r="O3" s="30" t="s">
        <v>98</v>
      </c>
      <c r="P3" s="29" t="s">
        <v>35</v>
      </c>
      <c r="Q3" s="28" t="s">
        <v>35</v>
      </c>
      <c r="R3" s="31">
        <f>SUM(U3,V3,W3,X3,Y3,Z3,AA3)</f>
        <v>7400</v>
      </c>
      <c r="S3" s="67" t="s">
        <v>110</v>
      </c>
      <c r="T3" s="21"/>
      <c r="U3" s="22">
        <f>IF(M3="","",VLOOKUP(M3,リスト!$C$2:$D$34,2,FALSE))</f>
        <v>2500</v>
      </c>
      <c r="V3" s="22">
        <f>IF($N3="","",VLOOKUP($N3,リスト!$E$2:$F$3,2,FALSE))</f>
        <v>0</v>
      </c>
      <c r="W3" s="22">
        <f>IF(P3="","",VLOOKUP(P3,リスト!$G$2:$H$3,2,FALSE))</f>
        <v>200</v>
      </c>
      <c r="X3" s="22">
        <f>IF(Q3="","",VLOOKUP(Q3,リスト!$I$2:$J$3,2,FALSE))</f>
        <v>200</v>
      </c>
      <c r="Y3" s="22">
        <f t="shared" ref="Y3:Y34" si="0">IF(F3="","",IF(AND(F3&lt;=18,U3=2500),-1000,))</f>
        <v>0</v>
      </c>
      <c r="Z3" s="75">
        <f>IF(K3="","",VLOOKUP(K3,リスト!$K$2:$L$5,2,FALSE))</f>
        <v>4500</v>
      </c>
      <c r="AA3" s="75" t="str">
        <f>IF(AND(F3&lt;=12,K3="大会バス"),-1500,"")</f>
        <v/>
      </c>
    </row>
    <row r="4" spans="1:27" x14ac:dyDescent="0.15">
      <c r="A4" s="68">
        <v>1</v>
      </c>
      <c r="B4" s="66"/>
      <c r="C4" s="62"/>
      <c r="D4" s="55"/>
      <c r="E4" s="83"/>
      <c r="F4" s="82" t="str">
        <f t="shared" ref="F4:F67" si="1">IF(E4="","",DATEDIF(E4,"2017/3/31","Y"))</f>
        <v/>
      </c>
      <c r="G4" s="79"/>
      <c r="H4" s="69"/>
      <c r="I4" s="70"/>
      <c r="J4" s="71"/>
      <c r="K4" s="71"/>
      <c r="L4" s="71"/>
      <c r="M4" s="56"/>
      <c r="N4" s="56"/>
      <c r="O4" s="54"/>
      <c r="P4" s="55"/>
      <c r="Q4" s="55"/>
      <c r="R4" s="31">
        <f t="shared" ref="R4:R67" si="2">SUM(U4,V4,W4,X4,Y4,Z4,AA4)</f>
        <v>0</v>
      </c>
      <c r="S4" s="63"/>
      <c r="T4" s="53"/>
      <c r="U4" s="22" t="str">
        <f>IF(M4="","",VLOOKUP(M4,リスト!$C$2:$D$34,2,FALSE))</f>
        <v/>
      </c>
      <c r="V4" s="22" t="str">
        <f>IF($N4="","",VLOOKUP($N4,リスト!$E$2:$F$3,2,FALSE))</f>
        <v/>
      </c>
      <c r="W4" s="22" t="str">
        <f>IF(P4="","",VLOOKUP(P4,リスト!$G$2:$H$3,2,FALSE))</f>
        <v/>
      </c>
      <c r="X4" s="22" t="str">
        <f>IF(Q4="","",VLOOKUP(Q4,リスト!$I$2:$J$3,2,FALSE))</f>
        <v/>
      </c>
      <c r="Y4" s="22" t="str">
        <f t="shared" si="0"/>
        <v/>
      </c>
      <c r="Z4" s="75" t="str">
        <f>IF(K4="","",VLOOKUP(K4,リスト!$K$2:$L$5,2,FALSE))</f>
        <v/>
      </c>
      <c r="AA4" s="75" t="str">
        <f t="shared" ref="AA4:AA67" si="3">IF(AND(F4&lt;=12,K4="大会バス"),-1500,"")</f>
        <v/>
      </c>
    </row>
    <row r="5" spans="1:27" x14ac:dyDescent="0.15">
      <c r="A5" s="68">
        <v>2</v>
      </c>
      <c r="B5" s="73"/>
      <c r="C5" s="62"/>
      <c r="D5" s="55"/>
      <c r="E5" s="83"/>
      <c r="F5" s="82" t="str">
        <f t="shared" si="1"/>
        <v/>
      </c>
      <c r="G5" s="79"/>
      <c r="H5" s="69"/>
      <c r="I5" s="70"/>
      <c r="J5" s="71"/>
      <c r="K5" s="71"/>
      <c r="L5" s="71"/>
      <c r="M5" s="56"/>
      <c r="N5" s="56"/>
      <c r="O5" s="54"/>
      <c r="P5" s="55"/>
      <c r="Q5" s="55"/>
      <c r="R5" s="31">
        <f t="shared" si="2"/>
        <v>0</v>
      </c>
      <c r="S5" s="63"/>
      <c r="T5" s="53"/>
      <c r="U5" s="22" t="str">
        <f>IF(M5="","",VLOOKUP(M5,リスト!$C$2:$D$34,2,FALSE))</f>
        <v/>
      </c>
      <c r="V5" s="22" t="str">
        <f>IF($N5="","",VLOOKUP($N5,リスト!$E$2:$F$3,2,FALSE))</f>
        <v/>
      </c>
      <c r="W5" s="22" t="str">
        <f>IF(P5="","",VLOOKUP(P5,リスト!$G$2:$H$3,2,FALSE))</f>
        <v/>
      </c>
      <c r="X5" s="22" t="str">
        <f>IF(Q5="","",VLOOKUP(Q5,リスト!$I$2:$J$3,2,FALSE))</f>
        <v/>
      </c>
      <c r="Y5" s="22" t="str">
        <f t="shared" si="0"/>
        <v/>
      </c>
      <c r="Z5" s="75" t="str">
        <f>IF(K5="","",VLOOKUP(K5,リスト!$K$2:$L$5,2,FALSE))</f>
        <v/>
      </c>
      <c r="AA5" s="75" t="str">
        <f t="shared" si="3"/>
        <v/>
      </c>
    </row>
    <row r="6" spans="1:27" x14ac:dyDescent="0.15">
      <c r="A6" s="68">
        <v>3</v>
      </c>
      <c r="B6" s="73"/>
      <c r="C6" s="62"/>
      <c r="D6" s="55"/>
      <c r="E6" s="83"/>
      <c r="F6" s="82" t="str">
        <f t="shared" si="1"/>
        <v/>
      </c>
      <c r="G6" s="79"/>
      <c r="H6" s="61"/>
      <c r="I6" s="70"/>
      <c r="J6" s="55"/>
      <c r="K6" s="71"/>
      <c r="L6" s="71"/>
      <c r="M6" s="56"/>
      <c r="N6" s="56"/>
      <c r="O6" s="54"/>
      <c r="P6" s="55"/>
      <c r="Q6" s="55"/>
      <c r="R6" s="31">
        <f t="shared" si="2"/>
        <v>0</v>
      </c>
      <c r="S6" s="63"/>
      <c r="T6" s="53"/>
      <c r="U6" s="22" t="str">
        <f>IF(M6="","",VLOOKUP(M6,リスト!$C$2:$D$34,2,FALSE))</f>
        <v/>
      </c>
      <c r="V6" s="22" t="str">
        <f>IF($N6="","",VLOOKUP($N6,リスト!$E$2:$F$3,2,FALSE))</f>
        <v/>
      </c>
      <c r="W6" s="22" t="str">
        <f>IF(P6="","",VLOOKUP(P6,リスト!$G$2:$H$3,2,FALSE))</f>
        <v/>
      </c>
      <c r="X6" s="22" t="str">
        <f>IF(Q6="","",VLOOKUP(Q6,リスト!$I$2:$J$3,2,FALSE))</f>
        <v/>
      </c>
      <c r="Y6" s="22" t="str">
        <f t="shared" si="0"/>
        <v/>
      </c>
      <c r="Z6" s="75" t="str">
        <f>IF(K6="","",VLOOKUP(K6,リスト!$K$2:$L$5,2,FALSE))</f>
        <v/>
      </c>
      <c r="AA6" s="75" t="str">
        <f t="shared" si="3"/>
        <v/>
      </c>
    </row>
    <row r="7" spans="1:27" x14ac:dyDescent="0.15">
      <c r="A7" s="68">
        <v>4</v>
      </c>
      <c r="B7" s="73"/>
      <c r="C7" s="72"/>
      <c r="D7" s="55"/>
      <c r="E7" s="83"/>
      <c r="F7" s="82" t="str">
        <f t="shared" si="1"/>
        <v/>
      </c>
      <c r="G7" s="79"/>
      <c r="H7" s="69"/>
      <c r="I7" s="70"/>
      <c r="J7" s="71"/>
      <c r="K7" s="71"/>
      <c r="L7" s="71"/>
      <c r="M7" s="56"/>
      <c r="N7" s="56"/>
      <c r="O7" s="54"/>
      <c r="P7" s="55"/>
      <c r="Q7" s="55"/>
      <c r="R7" s="31">
        <f t="shared" si="2"/>
        <v>0</v>
      </c>
      <c r="S7" s="63"/>
      <c r="T7" s="53"/>
      <c r="U7" s="22" t="str">
        <f>IF(M7="","",VLOOKUP(M7,リスト!$C$2:$D$34,2,FALSE))</f>
        <v/>
      </c>
      <c r="V7" s="22" t="str">
        <f>IF($N7="","",VLOOKUP($N7,リスト!$E$2:$F$3,2,FALSE))</f>
        <v/>
      </c>
      <c r="W7" s="22" t="str">
        <f>IF(P7="","",VLOOKUP(P7,リスト!$G$2:$H$3,2,FALSE))</f>
        <v/>
      </c>
      <c r="X7" s="22" t="str">
        <f>IF(Q7="","",VLOOKUP(Q7,リスト!$I$2:$J$3,2,FALSE))</f>
        <v/>
      </c>
      <c r="Y7" s="22" t="str">
        <f t="shared" si="0"/>
        <v/>
      </c>
      <c r="Z7" s="75" t="str">
        <f>IF(K7="","",VLOOKUP(K7,リスト!$K$2:$L$5,2,FALSE))</f>
        <v/>
      </c>
      <c r="AA7" s="75" t="str">
        <f t="shared" si="3"/>
        <v/>
      </c>
    </row>
    <row r="8" spans="1:27" x14ac:dyDescent="0.15">
      <c r="A8" s="68">
        <v>5</v>
      </c>
      <c r="B8" s="73"/>
      <c r="C8" s="62"/>
      <c r="D8" s="55"/>
      <c r="E8" s="83"/>
      <c r="F8" s="82" t="str">
        <f t="shared" si="1"/>
        <v/>
      </c>
      <c r="G8" s="79"/>
      <c r="H8" s="61"/>
      <c r="I8" s="70"/>
      <c r="J8" s="71"/>
      <c r="K8" s="71"/>
      <c r="L8" s="71"/>
      <c r="M8" s="56"/>
      <c r="N8" s="56"/>
      <c r="O8" s="54"/>
      <c r="P8" s="55"/>
      <c r="Q8" s="55"/>
      <c r="R8" s="31">
        <f t="shared" si="2"/>
        <v>0</v>
      </c>
      <c r="S8" s="63"/>
      <c r="T8" s="53"/>
      <c r="U8" s="22" t="str">
        <f>IF(M8="","",VLOOKUP(M8,リスト!$C$2:$D$34,2,FALSE))</f>
        <v/>
      </c>
      <c r="V8" s="22" t="str">
        <f>IF($N8="","",VLOOKUP($N8,リスト!$E$2:$F$3,2,FALSE))</f>
        <v/>
      </c>
      <c r="W8" s="22" t="str">
        <f>IF(P8="","",VLOOKUP(P8,リスト!$G$2:$H$3,2,FALSE))</f>
        <v/>
      </c>
      <c r="X8" s="22" t="str">
        <f>IF(Q8="","",VLOOKUP(Q8,リスト!$I$2:$J$3,2,FALSE))</f>
        <v/>
      </c>
      <c r="Y8" s="22" t="str">
        <f t="shared" si="0"/>
        <v/>
      </c>
      <c r="Z8" s="75" t="str">
        <f>IF(K8="","",VLOOKUP(K8,リスト!$K$2:$L$5,2,FALSE))</f>
        <v/>
      </c>
      <c r="AA8" s="75" t="str">
        <f t="shared" si="3"/>
        <v/>
      </c>
    </row>
    <row r="9" spans="1:27" x14ac:dyDescent="0.15">
      <c r="A9" s="68">
        <v>6</v>
      </c>
      <c r="B9" s="66"/>
      <c r="C9" s="62"/>
      <c r="D9" s="55"/>
      <c r="E9" s="83"/>
      <c r="F9" s="82" t="str">
        <f t="shared" si="1"/>
        <v/>
      </c>
      <c r="G9" s="79"/>
      <c r="H9" s="69"/>
      <c r="I9" s="70"/>
      <c r="J9" s="55"/>
      <c r="K9" s="71"/>
      <c r="L9" s="71"/>
      <c r="M9" s="56"/>
      <c r="N9" s="56"/>
      <c r="O9" s="54"/>
      <c r="P9" s="55"/>
      <c r="Q9" s="55"/>
      <c r="R9" s="31">
        <f t="shared" si="2"/>
        <v>0</v>
      </c>
      <c r="S9" s="63"/>
      <c r="T9" s="53"/>
      <c r="U9" s="22" t="str">
        <f>IF(M9="","",VLOOKUP(M9,リスト!$C$2:$D$34,2,FALSE))</f>
        <v/>
      </c>
      <c r="V9" s="22" t="str">
        <f>IF($N9="","",VLOOKUP($N9,リスト!$E$2:$F$3,2,FALSE))</f>
        <v/>
      </c>
      <c r="W9" s="22" t="str">
        <f>IF(P9="","",VLOOKUP(P9,リスト!$G$2:$H$3,2,FALSE))</f>
        <v/>
      </c>
      <c r="X9" s="22" t="str">
        <f>IF(Q9="","",VLOOKUP(Q9,リスト!$I$2:$J$3,2,FALSE))</f>
        <v/>
      </c>
      <c r="Y9" s="22" t="str">
        <f t="shared" si="0"/>
        <v/>
      </c>
      <c r="Z9" s="75" t="str">
        <f>IF(K9="","",VLOOKUP(K9,リスト!$K$2:$L$5,2,FALSE))</f>
        <v/>
      </c>
      <c r="AA9" s="75" t="str">
        <f t="shared" si="3"/>
        <v/>
      </c>
    </row>
    <row r="10" spans="1:27" x14ac:dyDescent="0.15">
      <c r="A10" s="68">
        <v>7</v>
      </c>
      <c r="B10" s="66"/>
      <c r="C10" s="62"/>
      <c r="D10" s="55"/>
      <c r="E10" s="83"/>
      <c r="F10" s="82" t="str">
        <f t="shared" si="1"/>
        <v/>
      </c>
      <c r="G10" s="79"/>
      <c r="H10" s="61"/>
      <c r="I10" s="70"/>
      <c r="J10" s="71"/>
      <c r="K10" s="71"/>
      <c r="L10" s="71"/>
      <c r="M10" s="56"/>
      <c r="N10" s="56"/>
      <c r="O10" s="54"/>
      <c r="P10" s="55"/>
      <c r="Q10" s="55"/>
      <c r="R10" s="31">
        <f t="shared" si="2"/>
        <v>0</v>
      </c>
      <c r="S10" s="63"/>
      <c r="T10" s="53"/>
      <c r="U10" s="22" t="str">
        <f>IF(M10="","",VLOOKUP(M10,リスト!$C$2:$D$34,2,FALSE))</f>
        <v/>
      </c>
      <c r="V10" s="22" t="str">
        <f>IF($N10="","",VLOOKUP($N10,リスト!$E$2:$F$3,2,FALSE))</f>
        <v/>
      </c>
      <c r="W10" s="22" t="str">
        <f>IF(P10="","",VLOOKUP(P10,リスト!$G$2:$H$3,2,FALSE))</f>
        <v/>
      </c>
      <c r="X10" s="22" t="str">
        <f>IF(Q10="","",VLOOKUP(Q10,リスト!$I$2:$J$3,2,FALSE))</f>
        <v/>
      </c>
      <c r="Y10" s="22" t="str">
        <f t="shared" si="0"/>
        <v/>
      </c>
      <c r="Z10" s="75" t="str">
        <f>IF(K10="","",VLOOKUP(K10,リスト!$K$2:$L$5,2,FALSE))</f>
        <v/>
      </c>
      <c r="AA10" s="75" t="str">
        <f t="shared" si="3"/>
        <v/>
      </c>
    </row>
    <row r="11" spans="1:27" x14ac:dyDescent="0.15">
      <c r="A11" s="68">
        <v>8</v>
      </c>
      <c r="B11" s="66"/>
      <c r="C11" s="62"/>
      <c r="D11" s="55"/>
      <c r="E11" s="83"/>
      <c r="F11" s="82" t="str">
        <f t="shared" si="1"/>
        <v/>
      </c>
      <c r="G11" s="79"/>
      <c r="H11" s="61"/>
      <c r="I11" s="70"/>
      <c r="J11" s="55"/>
      <c r="K11" s="71"/>
      <c r="L11" s="71"/>
      <c r="M11" s="56"/>
      <c r="N11" s="56"/>
      <c r="O11" s="54"/>
      <c r="P11" s="55"/>
      <c r="Q11" s="55"/>
      <c r="R11" s="31">
        <f t="shared" si="2"/>
        <v>0</v>
      </c>
      <c r="S11" s="63"/>
      <c r="T11" s="53"/>
      <c r="U11" s="22" t="str">
        <f>IF(M11="","",VLOOKUP(M11,リスト!$C$2:$D$34,2,FALSE))</f>
        <v/>
      </c>
      <c r="V11" s="22" t="str">
        <f>IF($N11="","",VLOOKUP($N11,リスト!$E$2:$F$3,2,FALSE))</f>
        <v/>
      </c>
      <c r="W11" s="22" t="str">
        <f>IF(P11="","",VLOOKUP(P11,リスト!$G$2:$H$3,2,FALSE))</f>
        <v/>
      </c>
      <c r="X11" s="22" t="str">
        <f>IF(Q11="","",VLOOKUP(Q11,リスト!$I$2:$J$3,2,FALSE))</f>
        <v/>
      </c>
      <c r="Y11" s="22" t="str">
        <f t="shared" si="0"/>
        <v/>
      </c>
      <c r="Z11" s="77" t="str">
        <f>IF(K11="","",VLOOKUP(K11,リスト!$K$2:$L$5,2,FALSE))</f>
        <v/>
      </c>
      <c r="AA11" s="75" t="str">
        <f t="shared" si="3"/>
        <v/>
      </c>
    </row>
    <row r="12" spans="1:27" x14ac:dyDescent="0.15">
      <c r="A12" s="68">
        <v>9</v>
      </c>
      <c r="B12" s="66"/>
      <c r="C12" s="62"/>
      <c r="D12" s="55"/>
      <c r="E12" s="83"/>
      <c r="F12" s="82" t="str">
        <f t="shared" si="1"/>
        <v/>
      </c>
      <c r="G12" s="79"/>
      <c r="H12" s="61"/>
      <c r="I12" s="70"/>
      <c r="J12" s="55"/>
      <c r="K12" s="71"/>
      <c r="L12" s="71"/>
      <c r="M12" s="56"/>
      <c r="N12" s="56"/>
      <c r="O12" s="54"/>
      <c r="P12" s="55"/>
      <c r="Q12" s="55"/>
      <c r="R12" s="31">
        <f t="shared" si="2"/>
        <v>0</v>
      </c>
      <c r="S12" s="63"/>
      <c r="T12" s="53"/>
      <c r="U12" s="22" t="str">
        <f>IF(M12="","",VLOOKUP(M12,リスト!$C$2:$D$34,2,FALSE))</f>
        <v/>
      </c>
      <c r="V12" s="22" t="str">
        <f>IF($N12="","",VLOOKUP($N12,リスト!$E$2:$F$3,2,FALSE))</f>
        <v/>
      </c>
      <c r="W12" s="22" t="str">
        <f>IF(P12="","",VLOOKUP(P12,リスト!$G$2:$H$3,2,FALSE))</f>
        <v/>
      </c>
      <c r="X12" s="22" t="str">
        <f>IF(Q12="","",VLOOKUP(Q12,リスト!$I$2:$J$3,2,FALSE))</f>
        <v/>
      </c>
      <c r="Y12" s="22" t="str">
        <f t="shared" si="0"/>
        <v/>
      </c>
      <c r="Z12" s="75" t="str">
        <f>IF(K12="","",VLOOKUP(K12,リスト!$K$2:$L$5,2,FALSE))</f>
        <v/>
      </c>
      <c r="AA12" s="75" t="str">
        <f t="shared" si="3"/>
        <v/>
      </c>
    </row>
    <row r="13" spans="1:27" x14ac:dyDescent="0.15">
      <c r="A13" s="68">
        <v>10</v>
      </c>
      <c r="B13" s="73"/>
      <c r="C13" s="62"/>
      <c r="D13" s="55"/>
      <c r="E13" s="83"/>
      <c r="F13" s="82" t="str">
        <f t="shared" si="1"/>
        <v/>
      </c>
      <c r="G13" s="79"/>
      <c r="H13" s="61"/>
      <c r="I13" s="70"/>
      <c r="J13" s="55"/>
      <c r="K13" s="71"/>
      <c r="L13" s="71"/>
      <c r="M13" s="56"/>
      <c r="N13" s="56"/>
      <c r="O13" s="54"/>
      <c r="P13" s="55"/>
      <c r="Q13" s="55"/>
      <c r="R13" s="31">
        <f t="shared" si="2"/>
        <v>0</v>
      </c>
      <c r="S13" s="63"/>
      <c r="T13" s="53"/>
      <c r="U13" s="22" t="str">
        <f>IF(M13="","",VLOOKUP(M13,リスト!$C$2:$D$34,2,FALSE))</f>
        <v/>
      </c>
      <c r="V13" s="22" t="str">
        <f>IF($N13="","",VLOOKUP($N13,リスト!$E$2:$F$3,2,FALSE))</f>
        <v/>
      </c>
      <c r="W13" s="22" t="str">
        <f>IF(P13="","",VLOOKUP(P13,リスト!$G$2:$H$3,2,FALSE))</f>
        <v/>
      </c>
      <c r="X13" s="22" t="str">
        <f>IF(Q13="","",VLOOKUP(Q13,リスト!$I$2:$J$3,2,FALSE))</f>
        <v/>
      </c>
      <c r="Y13" s="22" t="str">
        <f t="shared" si="0"/>
        <v/>
      </c>
      <c r="Z13" s="75" t="str">
        <f>IF(K13="","",VLOOKUP(K13,リスト!$K$2:$L$5,2,FALSE))</f>
        <v/>
      </c>
      <c r="AA13" s="75" t="str">
        <f t="shared" si="3"/>
        <v/>
      </c>
    </row>
    <row r="14" spans="1:27" x14ac:dyDescent="0.15">
      <c r="A14" s="68">
        <v>11</v>
      </c>
      <c r="B14" s="73"/>
      <c r="C14" s="62"/>
      <c r="D14" s="55"/>
      <c r="E14" s="83"/>
      <c r="F14" s="82" t="str">
        <f t="shared" si="1"/>
        <v/>
      </c>
      <c r="G14" s="79"/>
      <c r="H14" s="61"/>
      <c r="I14" s="70"/>
      <c r="J14" s="55"/>
      <c r="K14" s="71"/>
      <c r="L14" s="71"/>
      <c r="M14" s="56"/>
      <c r="N14" s="56"/>
      <c r="O14" s="54"/>
      <c r="P14" s="55"/>
      <c r="Q14" s="55"/>
      <c r="R14" s="31">
        <f t="shared" si="2"/>
        <v>0</v>
      </c>
      <c r="S14" s="63"/>
      <c r="T14" s="53"/>
      <c r="U14" s="22" t="str">
        <f>IF(M14="","",VLOOKUP(M14,リスト!$C$2:$D$34,2,FALSE))</f>
        <v/>
      </c>
      <c r="V14" s="22" t="str">
        <f>IF($N14="","",VLOOKUP($N14,リスト!$E$2:$F$3,2,FALSE))</f>
        <v/>
      </c>
      <c r="W14" s="22" t="str">
        <f>IF(P14="","",VLOOKUP(P14,リスト!$G$2:$H$3,2,FALSE))</f>
        <v/>
      </c>
      <c r="X14" s="22" t="str">
        <f>IF(Q14="","",VLOOKUP(Q14,リスト!$I$2:$J$3,2,FALSE))</f>
        <v/>
      </c>
      <c r="Y14" s="22" t="str">
        <f t="shared" si="0"/>
        <v/>
      </c>
      <c r="Z14" s="75" t="str">
        <f>IF(K14="","",VLOOKUP(K14,リスト!$K$2:$L$5,2,FALSE))</f>
        <v/>
      </c>
      <c r="AA14" s="75" t="str">
        <f t="shared" si="3"/>
        <v/>
      </c>
    </row>
    <row r="15" spans="1:27" x14ac:dyDescent="0.15">
      <c r="A15" s="68">
        <v>12</v>
      </c>
      <c r="B15" s="66"/>
      <c r="C15" s="62"/>
      <c r="D15" s="55"/>
      <c r="E15" s="83"/>
      <c r="F15" s="82" t="str">
        <f t="shared" si="1"/>
        <v/>
      </c>
      <c r="G15" s="79"/>
      <c r="H15" s="61"/>
      <c r="I15" s="70"/>
      <c r="J15" s="55"/>
      <c r="K15" s="71"/>
      <c r="L15" s="71"/>
      <c r="M15" s="56"/>
      <c r="N15" s="56"/>
      <c r="O15" s="54"/>
      <c r="P15" s="55"/>
      <c r="Q15" s="55"/>
      <c r="R15" s="31">
        <f t="shared" si="2"/>
        <v>0</v>
      </c>
      <c r="S15" s="63"/>
      <c r="T15" s="53"/>
      <c r="U15" s="22" t="str">
        <f>IF(M15="","",VLOOKUP(M15,リスト!$C$2:$D$34,2,FALSE))</f>
        <v/>
      </c>
      <c r="V15" s="22" t="str">
        <f>IF($N15="","",VLOOKUP($N15,リスト!$E$2:$F$3,2,FALSE))</f>
        <v/>
      </c>
      <c r="W15" s="22" t="str">
        <f>IF(P15="","",VLOOKUP(P15,リスト!$G$2:$H$3,2,FALSE))</f>
        <v/>
      </c>
      <c r="X15" s="22" t="str">
        <f>IF(Q15="","",VLOOKUP(Q15,リスト!$I$2:$J$3,2,FALSE))</f>
        <v/>
      </c>
      <c r="Y15" s="22" t="str">
        <f t="shared" si="0"/>
        <v/>
      </c>
      <c r="Z15" s="75" t="str">
        <f>IF(K15="","",VLOOKUP(K15,リスト!$K$2:$L$5,2,FALSE))</f>
        <v/>
      </c>
      <c r="AA15" s="75" t="str">
        <f t="shared" si="3"/>
        <v/>
      </c>
    </row>
    <row r="16" spans="1:27" x14ac:dyDescent="0.15">
      <c r="A16" s="68">
        <v>13</v>
      </c>
      <c r="B16" s="66"/>
      <c r="C16" s="62"/>
      <c r="D16" s="55"/>
      <c r="E16" s="83"/>
      <c r="F16" s="82" t="str">
        <f t="shared" si="1"/>
        <v/>
      </c>
      <c r="G16" s="79"/>
      <c r="H16" s="61"/>
      <c r="I16" s="70"/>
      <c r="J16" s="55"/>
      <c r="K16" s="71"/>
      <c r="L16" s="71"/>
      <c r="M16" s="56"/>
      <c r="N16" s="56"/>
      <c r="O16" s="54"/>
      <c r="P16" s="55"/>
      <c r="Q16" s="55"/>
      <c r="R16" s="31">
        <f t="shared" si="2"/>
        <v>0</v>
      </c>
      <c r="S16" s="63"/>
      <c r="T16" s="53"/>
      <c r="U16" s="22" t="str">
        <f>IF(M16="","",VLOOKUP(M16,リスト!$C$2:$D$34,2,FALSE))</f>
        <v/>
      </c>
      <c r="V16" s="22" t="str">
        <f>IF($N16="","",VLOOKUP($N16,リスト!$E$2:$F$3,2,FALSE))</f>
        <v/>
      </c>
      <c r="W16" s="22" t="str">
        <f>IF(P16="","",VLOOKUP(P16,リスト!$G$2:$H$3,2,FALSE))</f>
        <v/>
      </c>
      <c r="X16" s="22" t="str">
        <f>IF(Q16="","",VLOOKUP(Q16,リスト!$I$2:$J$3,2,FALSE))</f>
        <v/>
      </c>
      <c r="Y16" s="22" t="str">
        <f t="shared" si="0"/>
        <v/>
      </c>
      <c r="Z16" s="75" t="str">
        <f>IF(K16="","",VLOOKUP(K16,リスト!$K$2:$L$5,2,FALSE))</f>
        <v/>
      </c>
      <c r="AA16" s="75" t="str">
        <f t="shared" si="3"/>
        <v/>
      </c>
    </row>
    <row r="17" spans="1:27" x14ac:dyDescent="0.15">
      <c r="A17" s="68">
        <v>14</v>
      </c>
      <c r="B17" s="66"/>
      <c r="C17" s="62"/>
      <c r="D17" s="55"/>
      <c r="E17" s="83"/>
      <c r="F17" s="82" t="str">
        <f t="shared" si="1"/>
        <v/>
      </c>
      <c r="G17" s="79"/>
      <c r="H17" s="61"/>
      <c r="I17" s="70"/>
      <c r="J17" s="55"/>
      <c r="K17" s="71"/>
      <c r="L17" s="71"/>
      <c r="M17" s="56"/>
      <c r="N17" s="56"/>
      <c r="O17" s="54"/>
      <c r="P17" s="55"/>
      <c r="Q17" s="55"/>
      <c r="R17" s="31">
        <f t="shared" si="2"/>
        <v>0</v>
      </c>
      <c r="S17" s="63"/>
      <c r="U17" s="22" t="str">
        <f>IF(M17="","",VLOOKUP(M17,リスト!$C$2:$D$34,2,FALSE))</f>
        <v/>
      </c>
      <c r="V17" s="22" t="str">
        <f>IF($N17="","",VLOOKUP($N17,リスト!$E$2:$F$3,2,FALSE))</f>
        <v/>
      </c>
      <c r="W17" s="22" t="str">
        <f>IF(P17="","",VLOOKUP(P17,リスト!$G$2:$H$3,2,FALSE))</f>
        <v/>
      </c>
      <c r="X17" s="22" t="str">
        <f>IF(Q17="","",VLOOKUP(Q17,リスト!$I$2:$J$3,2,FALSE))</f>
        <v/>
      </c>
      <c r="Y17" s="22" t="str">
        <f t="shared" si="0"/>
        <v/>
      </c>
      <c r="Z17" s="75" t="str">
        <f>IF(K17="","",VLOOKUP(K17,リスト!$K$2:$L$5,2,FALSE))</f>
        <v/>
      </c>
      <c r="AA17" s="75" t="str">
        <f t="shared" si="3"/>
        <v/>
      </c>
    </row>
    <row r="18" spans="1:27" x14ac:dyDescent="0.15">
      <c r="A18" s="68">
        <v>15</v>
      </c>
      <c r="B18" s="66"/>
      <c r="C18" s="62"/>
      <c r="D18" s="55"/>
      <c r="E18" s="83"/>
      <c r="F18" s="82" t="str">
        <f t="shared" si="1"/>
        <v/>
      </c>
      <c r="G18" s="79"/>
      <c r="H18" s="61"/>
      <c r="I18" s="70"/>
      <c r="J18" s="55"/>
      <c r="K18" s="71"/>
      <c r="L18" s="71"/>
      <c r="M18" s="56"/>
      <c r="N18" s="56"/>
      <c r="O18" s="54"/>
      <c r="P18" s="55"/>
      <c r="Q18" s="55"/>
      <c r="R18" s="31">
        <f t="shared" si="2"/>
        <v>0</v>
      </c>
      <c r="S18" s="63"/>
      <c r="U18" s="22" t="str">
        <f>IF(M18="","",VLOOKUP(M18,リスト!$C$2:$D$34,2,FALSE))</f>
        <v/>
      </c>
      <c r="V18" s="22" t="str">
        <f>IF($N18="","",VLOOKUP($N18,リスト!$E$2:$F$3,2,FALSE))</f>
        <v/>
      </c>
      <c r="W18" s="22" t="str">
        <f>IF(P18="","",VLOOKUP(P18,リスト!$G$2:$H$3,2,FALSE))</f>
        <v/>
      </c>
      <c r="X18" s="22" t="str">
        <f>IF(Q18="","",VLOOKUP(Q18,リスト!$I$2:$J$3,2,FALSE))</f>
        <v/>
      </c>
      <c r="Y18" s="22" t="str">
        <f t="shared" si="0"/>
        <v/>
      </c>
      <c r="Z18" s="75" t="str">
        <f>IF(K18="","",VLOOKUP(K18,リスト!$K$2:$L$5,2,FALSE))</f>
        <v/>
      </c>
      <c r="AA18" s="75" t="str">
        <f t="shared" si="3"/>
        <v/>
      </c>
    </row>
    <row r="19" spans="1:27" x14ac:dyDescent="0.15">
      <c r="A19" s="68">
        <v>16</v>
      </c>
      <c r="B19" s="66"/>
      <c r="C19" s="62"/>
      <c r="D19" s="55"/>
      <c r="E19" s="83"/>
      <c r="F19" s="82" t="str">
        <f t="shared" si="1"/>
        <v/>
      </c>
      <c r="G19" s="79"/>
      <c r="H19" s="61"/>
      <c r="I19" s="70"/>
      <c r="J19" s="55"/>
      <c r="K19" s="71"/>
      <c r="L19" s="71"/>
      <c r="M19" s="56"/>
      <c r="N19" s="56"/>
      <c r="O19" s="54"/>
      <c r="P19" s="55"/>
      <c r="Q19" s="55"/>
      <c r="R19" s="31">
        <f t="shared" si="2"/>
        <v>0</v>
      </c>
      <c r="S19" s="63"/>
      <c r="T19" s="53"/>
      <c r="U19" s="22" t="str">
        <f>IF(M19="","",VLOOKUP(M19,リスト!$C$2:$D$34,2,FALSE))</f>
        <v/>
      </c>
      <c r="V19" s="22" t="str">
        <f>IF($N19="","",VLOOKUP($N19,リスト!$E$2:$F$3,2,FALSE))</f>
        <v/>
      </c>
      <c r="W19" s="22" t="str">
        <f>IF(P19="","",VLOOKUP(P19,リスト!$G$2:$H$3,2,FALSE))</f>
        <v/>
      </c>
      <c r="X19" s="22" t="str">
        <f>IF(Q19="","",VLOOKUP(Q19,リスト!$I$2:$J$3,2,FALSE))</f>
        <v/>
      </c>
      <c r="Y19" s="22" t="str">
        <f t="shared" si="0"/>
        <v/>
      </c>
      <c r="Z19" s="75" t="str">
        <f>IF(K19="","",VLOOKUP(K19,リスト!$K$2:$L$5,2,FALSE))</f>
        <v/>
      </c>
      <c r="AA19" s="75" t="str">
        <f t="shared" si="3"/>
        <v/>
      </c>
    </row>
    <row r="20" spans="1:27" x14ac:dyDescent="0.15">
      <c r="A20" s="68">
        <v>17</v>
      </c>
      <c r="B20" s="66"/>
      <c r="C20" s="62"/>
      <c r="D20" s="55"/>
      <c r="E20" s="83"/>
      <c r="F20" s="82" t="str">
        <f t="shared" si="1"/>
        <v/>
      </c>
      <c r="G20" s="79"/>
      <c r="H20" s="61"/>
      <c r="I20" s="70"/>
      <c r="J20" s="55"/>
      <c r="K20" s="71"/>
      <c r="L20" s="71"/>
      <c r="M20" s="56"/>
      <c r="N20" s="56"/>
      <c r="O20" s="54"/>
      <c r="P20" s="55"/>
      <c r="Q20" s="55"/>
      <c r="R20" s="31">
        <f t="shared" si="2"/>
        <v>0</v>
      </c>
      <c r="S20" s="63"/>
      <c r="T20" s="53"/>
      <c r="U20" s="22" t="str">
        <f>IF(M20="","",VLOOKUP(M20,リスト!$C$2:$D$34,2,FALSE))</f>
        <v/>
      </c>
      <c r="V20" s="22" t="str">
        <f>IF($N20="","",VLOOKUP($N20,リスト!$E$2:$F$3,2,FALSE))</f>
        <v/>
      </c>
      <c r="W20" s="22" t="str">
        <f>IF(P20="","",VLOOKUP(P20,リスト!$G$2:$H$3,2,FALSE))</f>
        <v/>
      </c>
      <c r="X20" s="22" t="str">
        <f>IF(Q20="","",VLOOKUP(Q20,リスト!$I$2:$J$3,2,FALSE))</f>
        <v/>
      </c>
      <c r="Y20" s="22" t="str">
        <f t="shared" si="0"/>
        <v/>
      </c>
      <c r="Z20" s="75" t="str">
        <f>IF(K20="","",VLOOKUP(K20,リスト!$K$2:$L$5,2,FALSE))</f>
        <v/>
      </c>
      <c r="AA20" s="75" t="str">
        <f t="shared" si="3"/>
        <v/>
      </c>
    </row>
    <row r="21" spans="1:27" x14ac:dyDescent="0.15">
      <c r="A21" s="68">
        <v>18</v>
      </c>
      <c r="B21" s="66"/>
      <c r="C21" s="62"/>
      <c r="D21" s="55"/>
      <c r="E21" s="83"/>
      <c r="F21" s="82" t="str">
        <f t="shared" si="1"/>
        <v/>
      </c>
      <c r="G21" s="79"/>
      <c r="H21" s="61"/>
      <c r="I21" s="70"/>
      <c r="J21" s="55"/>
      <c r="K21" s="71"/>
      <c r="L21" s="71"/>
      <c r="M21" s="56"/>
      <c r="N21" s="56"/>
      <c r="O21" s="54"/>
      <c r="P21" s="55"/>
      <c r="Q21" s="55"/>
      <c r="R21" s="31">
        <f t="shared" si="2"/>
        <v>0</v>
      </c>
      <c r="S21" s="63"/>
      <c r="T21" s="53"/>
      <c r="U21" s="22" t="str">
        <f>IF(M21="","",VLOOKUP(M21,リスト!$C$2:$D$34,2,FALSE))</f>
        <v/>
      </c>
      <c r="V21" s="22" t="str">
        <f>IF($N21="","",VLOOKUP($N21,リスト!$E$2:$F$3,2,FALSE))</f>
        <v/>
      </c>
      <c r="W21" s="22" t="str">
        <f>IF(P21="","",VLOOKUP(P21,リスト!$G$2:$H$3,2,FALSE))</f>
        <v/>
      </c>
      <c r="X21" s="22" t="str">
        <f>IF(Q21="","",VLOOKUP(Q21,リスト!$I$2:$J$3,2,FALSE))</f>
        <v/>
      </c>
      <c r="Y21" s="22" t="str">
        <f t="shared" si="0"/>
        <v/>
      </c>
      <c r="Z21" s="75" t="str">
        <f>IF(K21="","",VLOOKUP(K21,リスト!$K$2:$L$5,2,FALSE))</f>
        <v/>
      </c>
      <c r="AA21" s="75" t="str">
        <f t="shared" si="3"/>
        <v/>
      </c>
    </row>
    <row r="22" spans="1:27" x14ac:dyDescent="0.15">
      <c r="A22" s="68">
        <v>19</v>
      </c>
      <c r="B22" s="66"/>
      <c r="C22" s="62"/>
      <c r="D22" s="55"/>
      <c r="E22" s="83"/>
      <c r="F22" s="82" t="str">
        <f t="shared" si="1"/>
        <v/>
      </c>
      <c r="G22" s="79"/>
      <c r="H22" s="61"/>
      <c r="I22" s="70"/>
      <c r="J22" s="55"/>
      <c r="K22" s="71"/>
      <c r="L22" s="71"/>
      <c r="M22" s="56"/>
      <c r="N22" s="56"/>
      <c r="O22" s="54"/>
      <c r="P22" s="55"/>
      <c r="Q22" s="55"/>
      <c r="R22" s="31">
        <f t="shared" si="2"/>
        <v>0</v>
      </c>
      <c r="S22" s="63"/>
      <c r="T22" s="53"/>
      <c r="U22" s="22" t="str">
        <f>IF(M22="","",VLOOKUP(M22,リスト!$C$2:$D$34,2,FALSE))</f>
        <v/>
      </c>
      <c r="V22" s="22" t="str">
        <f>IF($N22="","",VLOOKUP($N22,リスト!$E$2:$F$3,2,FALSE))</f>
        <v/>
      </c>
      <c r="W22" s="22" t="str">
        <f>IF(P22="","",VLOOKUP(P22,リスト!$G$2:$H$3,2,FALSE))</f>
        <v/>
      </c>
      <c r="X22" s="22" t="str">
        <f>IF(Q22="","",VLOOKUP(Q22,リスト!$I$2:$J$3,2,FALSE))</f>
        <v/>
      </c>
      <c r="Y22" s="22" t="str">
        <f t="shared" si="0"/>
        <v/>
      </c>
      <c r="Z22" s="75" t="str">
        <f>IF(K22="","",VLOOKUP(K22,リスト!$K$2:$L$5,2,FALSE))</f>
        <v/>
      </c>
      <c r="AA22" s="75" t="str">
        <f t="shared" si="3"/>
        <v/>
      </c>
    </row>
    <row r="23" spans="1:27" x14ac:dyDescent="0.15">
      <c r="A23" s="68">
        <v>20</v>
      </c>
      <c r="B23" s="66"/>
      <c r="C23" s="62"/>
      <c r="D23" s="55"/>
      <c r="E23" s="83"/>
      <c r="F23" s="82" t="str">
        <f t="shared" si="1"/>
        <v/>
      </c>
      <c r="G23" s="79"/>
      <c r="H23" s="61"/>
      <c r="I23" s="70"/>
      <c r="J23" s="55"/>
      <c r="K23" s="71"/>
      <c r="L23" s="71"/>
      <c r="M23" s="56"/>
      <c r="N23" s="56"/>
      <c r="O23" s="54"/>
      <c r="P23" s="55"/>
      <c r="Q23" s="55"/>
      <c r="R23" s="31">
        <f t="shared" si="2"/>
        <v>0</v>
      </c>
      <c r="S23" s="63"/>
      <c r="T23" s="53"/>
      <c r="U23" s="22" t="str">
        <f>IF(M23="","",VLOOKUP(M23,リスト!$C$2:$D$34,2,FALSE))</f>
        <v/>
      </c>
      <c r="V23" s="22" t="str">
        <f>IF($N23="","",VLOOKUP($N23,リスト!$E$2:$F$3,2,FALSE))</f>
        <v/>
      </c>
      <c r="W23" s="22" t="str">
        <f>IF(P23="","",VLOOKUP(P23,リスト!$G$2:$H$3,2,FALSE))</f>
        <v/>
      </c>
      <c r="X23" s="22" t="str">
        <f>IF(Q23="","",VLOOKUP(Q23,リスト!$I$2:$J$3,2,FALSE))</f>
        <v/>
      </c>
      <c r="Y23" s="22" t="str">
        <f t="shared" si="0"/>
        <v/>
      </c>
      <c r="Z23" s="75" t="str">
        <f>IF(K23="","",VLOOKUP(K23,リスト!$K$2:$L$5,2,FALSE))</f>
        <v/>
      </c>
      <c r="AA23" s="75" t="str">
        <f t="shared" si="3"/>
        <v/>
      </c>
    </row>
    <row r="24" spans="1:27" x14ac:dyDescent="0.15">
      <c r="A24" s="68">
        <v>21</v>
      </c>
      <c r="B24" s="66"/>
      <c r="C24" s="62"/>
      <c r="D24" s="55"/>
      <c r="E24" s="83"/>
      <c r="F24" s="82" t="str">
        <f t="shared" si="1"/>
        <v/>
      </c>
      <c r="G24" s="79"/>
      <c r="H24" s="61"/>
      <c r="I24" s="70"/>
      <c r="J24" s="55"/>
      <c r="K24" s="71"/>
      <c r="L24" s="71"/>
      <c r="M24" s="56"/>
      <c r="N24" s="56"/>
      <c r="O24" s="54"/>
      <c r="P24" s="55"/>
      <c r="Q24" s="55"/>
      <c r="R24" s="31">
        <f t="shared" si="2"/>
        <v>0</v>
      </c>
      <c r="S24" s="63"/>
      <c r="T24" s="53"/>
      <c r="U24" s="22" t="str">
        <f>IF(M24="","",VLOOKUP(M24,リスト!$C$2:$D$34,2,FALSE))</f>
        <v/>
      </c>
      <c r="V24" s="22" t="str">
        <f>IF($N24="","",VLOOKUP($N24,リスト!$E$2:$F$3,2,FALSE))</f>
        <v/>
      </c>
      <c r="W24" s="22" t="str">
        <f>IF(P24="","",VLOOKUP(P24,リスト!$G$2:$H$3,2,FALSE))</f>
        <v/>
      </c>
      <c r="X24" s="22" t="str">
        <f>IF(Q24="","",VLOOKUP(Q24,リスト!$I$2:$J$3,2,FALSE))</f>
        <v/>
      </c>
      <c r="Y24" s="22" t="str">
        <f t="shared" si="0"/>
        <v/>
      </c>
      <c r="Z24" s="75" t="str">
        <f>IF(K24="","",VLOOKUP(K24,リスト!$K$2:$L$5,2,FALSE))</f>
        <v/>
      </c>
      <c r="AA24" s="75" t="str">
        <f t="shared" si="3"/>
        <v/>
      </c>
    </row>
    <row r="25" spans="1:27" x14ac:dyDescent="0.15">
      <c r="A25" s="68">
        <v>22</v>
      </c>
      <c r="B25" s="66"/>
      <c r="C25" s="62"/>
      <c r="D25" s="55"/>
      <c r="E25" s="83"/>
      <c r="F25" s="82" t="str">
        <f t="shared" si="1"/>
        <v/>
      </c>
      <c r="G25" s="79"/>
      <c r="H25" s="61"/>
      <c r="I25" s="70"/>
      <c r="J25" s="55"/>
      <c r="K25" s="71"/>
      <c r="L25" s="71"/>
      <c r="M25" s="56"/>
      <c r="N25" s="56"/>
      <c r="O25" s="54"/>
      <c r="P25" s="55"/>
      <c r="Q25" s="55"/>
      <c r="R25" s="31">
        <f t="shared" si="2"/>
        <v>0</v>
      </c>
      <c r="S25" s="63"/>
      <c r="T25" s="53"/>
      <c r="U25" s="22" t="str">
        <f>IF(M25="","",VLOOKUP(M25,リスト!$C$2:$D$34,2,FALSE))</f>
        <v/>
      </c>
      <c r="V25" s="22" t="str">
        <f>IF($N25="","",VLOOKUP($N25,リスト!$E$2:$F$3,2,FALSE))</f>
        <v/>
      </c>
      <c r="W25" s="22" t="str">
        <f>IF(P25="","",VLOOKUP(P25,リスト!$G$2:$H$3,2,FALSE))</f>
        <v/>
      </c>
      <c r="X25" s="22" t="str">
        <f>IF(Q25="","",VLOOKUP(Q25,リスト!$I$2:$J$3,2,FALSE))</f>
        <v/>
      </c>
      <c r="Y25" s="22" t="str">
        <f t="shared" si="0"/>
        <v/>
      </c>
      <c r="Z25" s="75" t="str">
        <f>IF(K25="","",VLOOKUP(K25,リスト!$K$2:$L$5,2,FALSE))</f>
        <v/>
      </c>
      <c r="AA25" s="75" t="str">
        <f t="shared" si="3"/>
        <v/>
      </c>
    </row>
    <row r="26" spans="1:27" x14ac:dyDescent="0.15">
      <c r="A26" s="68">
        <v>23</v>
      </c>
      <c r="B26" s="66"/>
      <c r="C26" s="62"/>
      <c r="D26" s="55"/>
      <c r="E26" s="83"/>
      <c r="F26" s="82" t="str">
        <f t="shared" si="1"/>
        <v/>
      </c>
      <c r="G26" s="79"/>
      <c r="H26" s="61"/>
      <c r="I26" s="70"/>
      <c r="J26" s="55"/>
      <c r="K26" s="71"/>
      <c r="L26" s="71"/>
      <c r="M26" s="56"/>
      <c r="N26" s="56"/>
      <c r="O26" s="54"/>
      <c r="P26" s="55"/>
      <c r="Q26" s="55"/>
      <c r="R26" s="31">
        <f t="shared" si="2"/>
        <v>0</v>
      </c>
      <c r="S26" s="63"/>
      <c r="T26" s="53"/>
      <c r="U26" s="22" t="str">
        <f>IF(M26="","",VLOOKUP(M26,リスト!$C$2:$D$34,2,FALSE))</f>
        <v/>
      </c>
      <c r="V26" s="22" t="str">
        <f>IF($N26="","",VLOOKUP($N26,リスト!$E$2:$F$3,2,FALSE))</f>
        <v/>
      </c>
      <c r="W26" s="22" t="str">
        <f>IF(P26="","",VLOOKUP(P26,リスト!$G$2:$H$3,2,FALSE))</f>
        <v/>
      </c>
      <c r="X26" s="22" t="str">
        <f>IF(Q26="","",VLOOKUP(Q26,リスト!$I$2:$J$3,2,FALSE))</f>
        <v/>
      </c>
      <c r="Y26" s="22" t="str">
        <f t="shared" si="0"/>
        <v/>
      </c>
      <c r="Z26" s="75" t="str">
        <f>IF(K26="","",VLOOKUP(K26,リスト!$K$2:$L$5,2,FALSE))</f>
        <v/>
      </c>
      <c r="AA26" s="75" t="str">
        <f t="shared" si="3"/>
        <v/>
      </c>
    </row>
    <row r="27" spans="1:27" x14ac:dyDescent="0.15">
      <c r="A27" s="68">
        <v>24</v>
      </c>
      <c r="B27" s="66"/>
      <c r="C27" s="62"/>
      <c r="D27" s="55"/>
      <c r="E27" s="83"/>
      <c r="F27" s="82" t="str">
        <f t="shared" si="1"/>
        <v/>
      </c>
      <c r="G27" s="79"/>
      <c r="H27" s="61"/>
      <c r="I27" s="70"/>
      <c r="J27" s="55"/>
      <c r="K27" s="71"/>
      <c r="L27" s="71"/>
      <c r="M27" s="56"/>
      <c r="N27" s="56"/>
      <c r="O27" s="54"/>
      <c r="P27" s="55"/>
      <c r="Q27" s="55"/>
      <c r="R27" s="31">
        <f t="shared" si="2"/>
        <v>0</v>
      </c>
      <c r="S27" s="63"/>
      <c r="T27" s="53"/>
      <c r="U27" s="22" t="str">
        <f>IF(M27="","",VLOOKUP(M27,リスト!$C$2:$D$34,2,FALSE))</f>
        <v/>
      </c>
      <c r="V27" s="22" t="str">
        <f>IF($N27="","",VLOOKUP($N27,リスト!$E$2:$F$3,2,FALSE))</f>
        <v/>
      </c>
      <c r="W27" s="22" t="str">
        <f>IF(P27="","",VLOOKUP(P27,リスト!$G$2:$H$3,2,FALSE))</f>
        <v/>
      </c>
      <c r="X27" s="22" t="str">
        <f>IF(Q27="","",VLOOKUP(Q27,リスト!$I$2:$J$3,2,FALSE))</f>
        <v/>
      </c>
      <c r="Y27" s="22" t="str">
        <f t="shared" si="0"/>
        <v/>
      </c>
      <c r="Z27" s="75" t="str">
        <f>IF(K27="","",VLOOKUP(K27,リスト!$K$2:$L$5,2,FALSE))</f>
        <v/>
      </c>
      <c r="AA27" s="75" t="str">
        <f t="shared" si="3"/>
        <v/>
      </c>
    </row>
    <row r="28" spans="1:27" x14ac:dyDescent="0.15">
      <c r="A28" s="68">
        <v>25</v>
      </c>
      <c r="B28" s="66"/>
      <c r="C28" s="62"/>
      <c r="D28" s="55"/>
      <c r="E28" s="83"/>
      <c r="F28" s="82" t="str">
        <f t="shared" si="1"/>
        <v/>
      </c>
      <c r="G28" s="79"/>
      <c r="H28" s="61"/>
      <c r="I28" s="70"/>
      <c r="J28" s="55"/>
      <c r="K28" s="71"/>
      <c r="L28" s="71"/>
      <c r="M28" s="56"/>
      <c r="N28" s="56"/>
      <c r="O28" s="54"/>
      <c r="P28" s="55"/>
      <c r="Q28" s="55"/>
      <c r="R28" s="31">
        <f t="shared" si="2"/>
        <v>0</v>
      </c>
      <c r="S28" s="63"/>
      <c r="T28" s="53"/>
      <c r="U28" s="22" t="str">
        <f>IF(M28="","",VLOOKUP(M28,リスト!$C$2:$D$34,2,FALSE))</f>
        <v/>
      </c>
      <c r="V28" s="22" t="str">
        <f>IF($N28="","",VLOOKUP($N28,リスト!$E$2:$F$3,2,FALSE))</f>
        <v/>
      </c>
      <c r="W28" s="22" t="str">
        <f>IF(P28="","",VLOOKUP(P28,リスト!$G$2:$H$3,2,FALSE))</f>
        <v/>
      </c>
      <c r="X28" s="22" t="str">
        <f>IF(Q28="","",VLOOKUP(Q28,リスト!$I$2:$J$3,2,FALSE))</f>
        <v/>
      </c>
      <c r="Y28" s="22" t="str">
        <f t="shared" si="0"/>
        <v/>
      </c>
      <c r="Z28" s="75" t="str">
        <f>IF(K28="","",VLOOKUP(K28,リスト!$K$2:$L$5,2,FALSE))</f>
        <v/>
      </c>
      <c r="AA28" s="75" t="str">
        <f t="shared" si="3"/>
        <v/>
      </c>
    </row>
    <row r="29" spans="1:27" x14ac:dyDescent="0.15">
      <c r="A29" s="68">
        <v>26</v>
      </c>
      <c r="B29" s="66"/>
      <c r="C29" s="62"/>
      <c r="D29" s="55"/>
      <c r="E29" s="83"/>
      <c r="F29" s="82" t="str">
        <f t="shared" si="1"/>
        <v/>
      </c>
      <c r="G29" s="79"/>
      <c r="H29" s="61"/>
      <c r="I29" s="70"/>
      <c r="J29" s="55"/>
      <c r="K29" s="71"/>
      <c r="L29" s="71"/>
      <c r="M29" s="56"/>
      <c r="N29" s="56"/>
      <c r="O29" s="54"/>
      <c r="P29" s="55"/>
      <c r="Q29" s="55"/>
      <c r="R29" s="31">
        <f t="shared" si="2"/>
        <v>0</v>
      </c>
      <c r="S29" s="63"/>
      <c r="T29" s="53"/>
      <c r="U29" s="22" t="str">
        <f>IF(M29="","",VLOOKUP(M29,リスト!$C$2:$D$34,2,FALSE))</f>
        <v/>
      </c>
      <c r="V29" s="22" t="str">
        <f>IF($N29="","",VLOOKUP($N29,リスト!$E$2:$F$3,2,FALSE))</f>
        <v/>
      </c>
      <c r="W29" s="22" t="str">
        <f>IF(P29="","",VLOOKUP(P29,リスト!$G$2:$H$3,2,FALSE))</f>
        <v/>
      </c>
      <c r="X29" s="22" t="str">
        <f>IF(Q29="","",VLOOKUP(Q29,リスト!$I$2:$J$3,2,FALSE))</f>
        <v/>
      </c>
      <c r="Y29" s="22" t="str">
        <f t="shared" si="0"/>
        <v/>
      </c>
      <c r="Z29" s="75" t="str">
        <f>IF(K29="","",VLOOKUP(K29,リスト!$K$2:$L$5,2,FALSE))</f>
        <v/>
      </c>
      <c r="AA29" s="75" t="str">
        <f t="shared" si="3"/>
        <v/>
      </c>
    </row>
    <row r="30" spans="1:27" x14ac:dyDescent="0.15">
      <c r="A30" s="68">
        <v>27</v>
      </c>
      <c r="B30" s="66"/>
      <c r="C30" s="62"/>
      <c r="D30" s="55"/>
      <c r="E30" s="83"/>
      <c r="F30" s="82" t="str">
        <f t="shared" si="1"/>
        <v/>
      </c>
      <c r="G30" s="79"/>
      <c r="H30" s="61"/>
      <c r="I30" s="70"/>
      <c r="J30" s="55"/>
      <c r="K30" s="71"/>
      <c r="L30" s="71"/>
      <c r="M30" s="56"/>
      <c r="N30" s="56"/>
      <c r="O30" s="54"/>
      <c r="P30" s="55"/>
      <c r="Q30" s="55"/>
      <c r="R30" s="31">
        <f t="shared" si="2"/>
        <v>0</v>
      </c>
      <c r="S30" s="63"/>
      <c r="T30" s="53"/>
      <c r="U30" s="22" t="str">
        <f>IF(M30="","",VLOOKUP(M30,リスト!$C$2:$D$34,2,FALSE))</f>
        <v/>
      </c>
      <c r="V30" s="22" t="str">
        <f>IF($N30="","",VLOOKUP($N30,リスト!$E$2:$F$3,2,FALSE))</f>
        <v/>
      </c>
      <c r="W30" s="22" t="str">
        <f>IF(P30="","",VLOOKUP(P30,リスト!$G$2:$H$3,2,FALSE))</f>
        <v/>
      </c>
      <c r="X30" s="22" t="str">
        <f>IF(Q30="","",VLOOKUP(Q30,リスト!$I$2:$J$3,2,FALSE))</f>
        <v/>
      </c>
      <c r="Y30" s="22" t="str">
        <f t="shared" si="0"/>
        <v/>
      </c>
      <c r="Z30" s="75" t="str">
        <f>IF(K30="","",VLOOKUP(K30,リスト!$K$2:$L$5,2,FALSE))</f>
        <v/>
      </c>
      <c r="AA30" s="75" t="str">
        <f t="shared" si="3"/>
        <v/>
      </c>
    </row>
    <row r="31" spans="1:27" x14ac:dyDescent="0.15">
      <c r="A31" s="68">
        <v>28</v>
      </c>
      <c r="B31" s="66"/>
      <c r="C31" s="62"/>
      <c r="D31" s="55"/>
      <c r="E31" s="83"/>
      <c r="F31" s="82" t="str">
        <f t="shared" si="1"/>
        <v/>
      </c>
      <c r="G31" s="79"/>
      <c r="H31" s="61"/>
      <c r="I31" s="70"/>
      <c r="J31" s="55"/>
      <c r="K31" s="71"/>
      <c r="L31" s="71"/>
      <c r="M31" s="56"/>
      <c r="N31" s="56"/>
      <c r="O31" s="54"/>
      <c r="P31" s="55"/>
      <c r="Q31" s="55"/>
      <c r="R31" s="31">
        <f t="shared" si="2"/>
        <v>0</v>
      </c>
      <c r="S31" s="63"/>
      <c r="T31" s="53"/>
      <c r="U31" s="22" t="str">
        <f>IF(M31="","",VLOOKUP(M31,リスト!$C$2:$D$34,2,FALSE))</f>
        <v/>
      </c>
      <c r="V31" s="22" t="str">
        <f>IF($N31="","",VLOOKUP($N31,リスト!$E$2:$F$3,2,FALSE))</f>
        <v/>
      </c>
      <c r="W31" s="22" t="str">
        <f>IF(P31="","",VLOOKUP(P31,リスト!$G$2:$H$3,2,FALSE))</f>
        <v/>
      </c>
      <c r="X31" s="22" t="str">
        <f>IF(Q31="","",VLOOKUP(Q31,リスト!$I$2:$J$3,2,FALSE))</f>
        <v/>
      </c>
      <c r="Y31" s="22" t="str">
        <f t="shared" si="0"/>
        <v/>
      </c>
      <c r="Z31" s="75" t="str">
        <f>IF(K31="","",VLOOKUP(K31,リスト!$K$2:$L$5,2,FALSE))</f>
        <v/>
      </c>
      <c r="AA31" s="75" t="str">
        <f t="shared" si="3"/>
        <v/>
      </c>
    </row>
    <row r="32" spans="1:27" x14ac:dyDescent="0.15">
      <c r="A32" s="68">
        <v>29</v>
      </c>
      <c r="B32" s="66"/>
      <c r="C32" s="62"/>
      <c r="D32" s="55"/>
      <c r="E32" s="83"/>
      <c r="F32" s="82" t="str">
        <f t="shared" si="1"/>
        <v/>
      </c>
      <c r="G32" s="79"/>
      <c r="H32" s="61"/>
      <c r="I32" s="70"/>
      <c r="J32" s="55"/>
      <c r="K32" s="71"/>
      <c r="L32" s="71"/>
      <c r="M32" s="56"/>
      <c r="N32" s="56"/>
      <c r="O32" s="54"/>
      <c r="P32" s="55"/>
      <c r="Q32" s="55"/>
      <c r="R32" s="31">
        <f t="shared" si="2"/>
        <v>0</v>
      </c>
      <c r="S32" s="63"/>
      <c r="T32" s="53"/>
      <c r="U32" s="22" t="str">
        <f>IF(M32="","",VLOOKUP(M32,リスト!$C$2:$D$34,2,FALSE))</f>
        <v/>
      </c>
      <c r="V32" s="22" t="str">
        <f>IF($N32="","",VLOOKUP($N32,リスト!$E$2:$F$3,2,FALSE))</f>
        <v/>
      </c>
      <c r="W32" s="22" t="str">
        <f>IF(P32="","",VLOOKUP(P32,リスト!$G$2:$H$3,2,FALSE))</f>
        <v/>
      </c>
      <c r="X32" s="22" t="str">
        <f>IF(Q32="","",VLOOKUP(Q32,リスト!$I$2:$J$3,2,FALSE))</f>
        <v/>
      </c>
      <c r="Y32" s="22" t="str">
        <f t="shared" si="0"/>
        <v/>
      </c>
      <c r="Z32" s="75" t="str">
        <f>IF(K32="","",VLOOKUP(K32,リスト!$K$2:$L$5,2,FALSE))</f>
        <v/>
      </c>
      <c r="AA32" s="75" t="str">
        <f t="shared" si="3"/>
        <v/>
      </c>
    </row>
    <row r="33" spans="1:27" x14ac:dyDescent="0.15">
      <c r="A33" s="68">
        <v>30</v>
      </c>
      <c r="B33" s="66"/>
      <c r="C33" s="62"/>
      <c r="D33" s="55"/>
      <c r="E33" s="83"/>
      <c r="F33" s="82" t="str">
        <f t="shared" si="1"/>
        <v/>
      </c>
      <c r="G33" s="79"/>
      <c r="H33" s="61"/>
      <c r="I33" s="70"/>
      <c r="J33" s="55"/>
      <c r="K33" s="71"/>
      <c r="L33" s="71"/>
      <c r="M33" s="56"/>
      <c r="N33" s="56"/>
      <c r="O33" s="54"/>
      <c r="P33" s="55"/>
      <c r="Q33" s="55"/>
      <c r="R33" s="31">
        <f t="shared" si="2"/>
        <v>0</v>
      </c>
      <c r="S33" s="63"/>
      <c r="T33" s="53"/>
      <c r="U33" s="22" t="str">
        <f>IF(M33="","",VLOOKUP(M33,リスト!$C$2:$D$34,2,FALSE))</f>
        <v/>
      </c>
      <c r="V33" s="22" t="str">
        <f>IF($N33="","",VLOOKUP($N33,リスト!$E$2:$F$3,2,FALSE))</f>
        <v/>
      </c>
      <c r="W33" s="22" t="str">
        <f>IF(P33="","",VLOOKUP(P33,リスト!$G$2:$H$3,2,FALSE))</f>
        <v/>
      </c>
      <c r="X33" s="22" t="str">
        <f>IF(Q33="","",VLOOKUP(Q33,リスト!$I$2:$J$3,2,FALSE))</f>
        <v/>
      </c>
      <c r="Y33" s="22" t="str">
        <f t="shared" si="0"/>
        <v/>
      </c>
      <c r="Z33" s="75" t="str">
        <f>IF(K33="","",VLOOKUP(K33,リスト!$K$2:$L$5,2,FALSE))</f>
        <v/>
      </c>
      <c r="AA33" s="75" t="str">
        <f t="shared" si="3"/>
        <v/>
      </c>
    </row>
    <row r="34" spans="1:27" x14ac:dyDescent="0.15">
      <c r="A34" s="68">
        <v>31</v>
      </c>
      <c r="B34" s="66"/>
      <c r="C34" s="62"/>
      <c r="D34" s="55"/>
      <c r="E34" s="83"/>
      <c r="F34" s="82" t="str">
        <f t="shared" si="1"/>
        <v/>
      </c>
      <c r="G34" s="79"/>
      <c r="H34" s="61"/>
      <c r="I34" s="70"/>
      <c r="J34" s="55"/>
      <c r="K34" s="71"/>
      <c r="L34" s="71"/>
      <c r="M34" s="56"/>
      <c r="N34" s="56"/>
      <c r="O34" s="54"/>
      <c r="P34" s="55"/>
      <c r="Q34" s="55"/>
      <c r="R34" s="31">
        <f t="shared" si="2"/>
        <v>0</v>
      </c>
      <c r="S34" s="63"/>
      <c r="T34" s="53"/>
      <c r="U34" s="22" t="str">
        <f>IF(M34="","",VLOOKUP(M34,リスト!$C$2:$D$34,2,FALSE))</f>
        <v/>
      </c>
      <c r="V34" s="22" t="str">
        <f>IF($N34="","",VLOOKUP($N34,リスト!$E$2:$F$3,2,FALSE))</f>
        <v/>
      </c>
      <c r="W34" s="22" t="str">
        <f>IF(P34="","",VLOOKUP(P34,リスト!$G$2:$H$3,2,FALSE))</f>
        <v/>
      </c>
      <c r="X34" s="22" t="str">
        <f>IF(Q34="","",VLOOKUP(Q34,リスト!$I$2:$J$3,2,FALSE))</f>
        <v/>
      </c>
      <c r="Y34" s="22" t="str">
        <f t="shared" si="0"/>
        <v/>
      </c>
      <c r="Z34" s="75" t="str">
        <f>IF(K34="","",VLOOKUP(K34,リスト!$K$2:$L$5,2,FALSE))</f>
        <v/>
      </c>
      <c r="AA34" s="75" t="str">
        <f t="shared" si="3"/>
        <v/>
      </c>
    </row>
    <row r="35" spans="1:27" x14ac:dyDescent="0.15">
      <c r="A35" s="68">
        <v>32</v>
      </c>
      <c r="B35" s="66"/>
      <c r="C35" s="62"/>
      <c r="D35" s="55"/>
      <c r="E35" s="83"/>
      <c r="F35" s="82" t="str">
        <f t="shared" si="1"/>
        <v/>
      </c>
      <c r="G35" s="79"/>
      <c r="H35" s="61"/>
      <c r="I35" s="70"/>
      <c r="J35" s="55"/>
      <c r="K35" s="71"/>
      <c r="L35" s="71"/>
      <c r="M35" s="56"/>
      <c r="N35" s="56"/>
      <c r="O35" s="54"/>
      <c r="P35" s="55"/>
      <c r="Q35" s="55"/>
      <c r="R35" s="31">
        <f t="shared" si="2"/>
        <v>0</v>
      </c>
      <c r="S35" s="63"/>
      <c r="T35" s="53"/>
      <c r="U35" s="22" t="str">
        <f>IF(M35="","",VLOOKUP(M35,リスト!$C$2:$D$34,2,FALSE))</f>
        <v/>
      </c>
      <c r="V35" s="22" t="str">
        <f>IF($N35="","",VLOOKUP($N35,リスト!$E$2:$F$3,2,FALSE))</f>
        <v/>
      </c>
      <c r="W35" s="22" t="str">
        <f>IF(P35="","",VLOOKUP(P35,リスト!$G$2:$H$3,2,FALSE))</f>
        <v/>
      </c>
      <c r="X35" s="22" t="str">
        <f>IF(Q35="","",VLOOKUP(Q35,リスト!$I$2:$J$3,2,FALSE))</f>
        <v/>
      </c>
      <c r="Y35" s="22" t="str">
        <f t="shared" ref="Y35:Y66" si="4">IF(F35="","",IF(AND(F35&lt;=18,U35=2500),-1000,))</f>
        <v/>
      </c>
      <c r="Z35" s="75" t="str">
        <f>IF(K35="","",VLOOKUP(K35,リスト!$K$2:$L$5,2,FALSE))</f>
        <v/>
      </c>
      <c r="AA35" s="75" t="str">
        <f t="shared" si="3"/>
        <v/>
      </c>
    </row>
    <row r="36" spans="1:27" x14ac:dyDescent="0.15">
      <c r="A36" s="68">
        <v>33</v>
      </c>
      <c r="B36" s="66"/>
      <c r="C36" s="62"/>
      <c r="D36" s="55"/>
      <c r="E36" s="83"/>
      <c r="F36" s="82" t="str">
        <f t="shared" si="1"/>
        <v/>
      </c>
      <c r="G36" s="79"/>
      <c r="H36" s="61"/>
      <c r="I36" s="70"/>
      <c r="J36" s="55"/>
      <c r="K36" s="71"/>
      <c r="L36" s="71"/>
      <c r="M36" s="56"/>
      <c r="N36" s="56"/>
      <c r="O36" s="54"/>
      <c r="P36" s="55"/>
      <c r="Q36" s="55"/>
      <c r="R36" s="31">
        <f t="shared" si="2"/>
        <v>0</v>
      </c>
      <c r="S36" s="63"/>
      <c r="T36" s="53"/>
      <c r="U36" s="22" t="str">
        <f>IF(M36="","",VLOOKUP(M36,リスト!$C$2:$D$34,2,FALSE))</f>
        <v/>
      </c>
      <c r="V36" s="22" t="str">
        <f>IF($N36="","",VLOOKUP($N36,リスト!$E$2:$F$3,2,FALSE))</f>
        <v/>
      </c>
      <c r="W36" s="22" t="str">
        <f>IF(P36="","",VLOOKUP(P36,リスト!$G$2:$H$3,2,FALSE))</f>
        <v/>
      </c>
      <c r="X36" s="22" t="str">
        <f>IF(Q36="","",VLOOKUP(Q36,リスト!$I$2:$J$3,2,FALSE))</f>
        <v/>
      </c>
      <c r="Y36" s="22" t="str">
        <f t="shared" si="4"/>
        <v/>
      </c>
      <c r="Z36" s="75" t="str">
        <f>IF(K36="","",VLOOKUP(K36,リスト!$K$2:$L$5,2,FALSE))</f>
        <v/>
      </c>
      <c r="AA36" s="75" t="str">
        <f t="shared" si="3"/>
        <v/>
      </c>
    </row>
    <row r="37" spans="1:27" x14ac:dyDescent="0.15">
      <c r="A37" s="68">
        <v>34</v>
      </c>
      <c r="B37" s="66"/>
      <c r="C37" s="62"/>
      <c r="D37" s="55"/>
      <c r="E37" s="83"/>
      <c r="F37" s="82" t="str">
        <f t="shared" si="1"/>
        <v/>
      </c>
      <c r="G37" s="79"/>
      <c r="H37" s="61"/>
      <c r="I37" s="70"/>
      <c r="J37" s="55"/>
      <c r="K37" s="71"/>
      <c r="L37" s="71"/>
      <c r="M37" s="56"/>
      <c r="N37" s="56"/>
      <c r="O37" s="54"/>
      <c r="P37" s="55"/>
      <c r="Q37" s="55"/>
      <c r="R37" s="31">
        <f t="shared" si="2"/>
        <v>0</v>
      </c>
      <c r="S37" s="63"/>
      <c r="T37" s="53"/>
      <c r="U37" s="22" t="str">
        <f>IF(M37="","",VLOOKUP(M37,リスト!$C$2:$D$34,2,FALSE))</f>
        <v/>
      </c>
      <c r="V37" s="22" t="str">
        <f>IF($N37="","",VLOOKUP($N37,リスト!$E$2:$F$3,2,FALSE))</f>
        <v/>
      </c>
      <c r="W37" s="22" t="str">
        <f>IF(P37="","",VLOOKUP(P37,リスト!$G$2:$H$3,2,FALSE))</f>
        <v/>
      </c>
      <c r="X37" s="22" t="str">
        <f>IF(Q37="","",VLOOKUP(Q37,リスト!$I$2:$J$3,2,FALSE))</f>
        <v/>
      </c>
      <c r="Y37" s="22" t="str">
        <f t="shared" si="4"/>
        <v/>
      </c>
      <c r="Z37" s="75" t="str">
        <f>IF(K37="","",VLOOKUP(K37,リスト!$K$2:$L$5,2,FALSE))</f>
        <v/>
      </c>
      <c r="AA37" s="75" t="str">
        <f t="shared" si="3"/>
        <v/>
      </c>
    </row>
    <row r="38" spans="1:27" x14ac:dyDescent="0.15">
      <c r="A38" s="68">
        <v>35</v>
      </c>
      <c r="B38" s="66"/>
      <c r="C38" s="62"/>
      <c r="D38" s="55"/>
      <c r="E38" s="83"/>
      <c r="F38" s="82" t="str">
        <f t="shared" si="1"/>
        <v/>
      </c>
      <c r="G38" s="79"/>
      <c r="H38" s="61"/>
      <c r="I38" s="70"/>
      <c r="J38" s="55"/>
      <c r="K38" s="71"/>
      <c r="L38" s="71"/>
      <c r="M38" s="56"/>
      <c r="N38" s="56"/>
      <c r="O38" s="54"/>
      <c r="P38" s="55"/>
      <c r="Q38" s="55"/>
      <c r="R38" s="31">
        <f t="shared" si="2"/>
        <v>0</v>
      </c>
      <c r="S38" s="63"/>
      <c r="T38" s="53"/>
      <c r="U38" s="22" t="str">
        <f>IF(M38="","",VLOOKUP(M38,リスト!$C$2:$D$34,2,FALSE))</f>
        <v/>
      </c>
      <c r="V38" s="22" t="str">
        <f>IF($N38="","",VLOOKUP($N38,リスト!$E$2:$F$3,2,FALSE))</f>
        <v/>
      </c>
      <c r="W38" s="22" t="str">
        <f>IF(P38="","",VLOOKUP(P38,リスト!$G$2:$H$3,2,FALSE))</f>
        <v/>
      </c>
      <c r="X38" s="22" t="str">
        <f>IF(Q38="","",VLOOKUP(Q38,リスト!$I$2:$J$3,2,FALSE))</f>
        <v/>
      </c>
      <c r="Y38" s="22" t="str">
        <f t="shared" si="4"/>
        <v/>
      </c>
      <c r="Z38" s="75" t="str">
        <f>IF(K38="","",VLOOKUP(K38,リスト!$K$2:$L$5,2,FALSE))</f>
        <v/>
      </c>
      <c r="AA38" s="75" t="str">
        <f t="shared" si="3"/>
        <v/>
      </c>
    </row>
    <row r="39" spans="1:27" x14ac:dyDescent="0.15">
      <c r="A39" s="68">
        <v>36</v>
      </c>
      <c r="B39" s="66"/>
      <c r="C39" s="62"/>
      <c r="D39" s="55"/>
      <c r="E39" s="83"/>
      <c r="F39" s="82" t="str">
        <f t="shared" si="1"/>
        <v/>
      </c>
      <c r="G39" s="79"/>
      <c r="H39" s="61"/>
      <c r="I39" s="70"/>
      <c r="J39" s="55"/>
      <c r="K39" s="71"/>
      <c r="L39" s="71"/>
      <c r="M39" s="56"/>
      <c r="N39" s="56"/>
      <c r="O39" s="54"/>
      <c r="P39" s="55"/>
      <c r="Q39" s="55"/>
      <c r="R39" s="31">
        <f t="shared" si="2"/>
        <v>0</v>
      </c>
      <c r="S39" s="63"/>
      <c r="T39" s="53"/>
      <c r="U39" s="22" t="str">
        <f>IF(M39="","",VLOOKUP(M39,リスト!$C$2:$D$34,2,FALSE))</f>
        <v/>
      </c>
      <c r="V39" s="22" t="str">
        <f>IF($N39="","",VLOOKUP($N39,リスト!$E$2:$F$3,2,FALSE))</f>
        <v/>
      </c>
      <c r="W39" s="22" t="str">
        <f>IF(P39="","",VLOOKUP(P39,リスト!$G$2:$H$3,2,FALSE))</f>
        <v/>
      </c>
      <c r="X39" s="22" t="str">
        <f>IF(Q39="","",VLOOKUP(Q39,リスト!$I$2:$J$3,2,FALSE))</f>
        <v/>
      </c>
      <c r="Y39" s="22" t="str">
        <f t="shared" si="4"/>
        <v/>
      </c>
      <c r="Z39" s="75" t="str">
        <f>IF(K39="","",VLOOKUP(K39,リスト!$K$2:$L$5,2,FALSE))</f>
        <v/>
      </c>
      <c r="AA39" s="75" t="str">
        <f t="shared" si="3"/>
        <v/>
      </c>
    </row>
    <row r="40" spans="1:27" x14ac:dyDescent="0.15">
      <c r="A40" s="68">
        <v>37</v>
      </c>
      <c r="B40" s="66"/>
      <c r="C40" s="62"/>
      <c r="D40" s="55"/>
      <c r="E40" s="83"/>
      <c r="F40" s="82" t="str">
        <f t="shared" si="1"/>
        <v/>
      </c>
      <c r="G40" s="79"/>
      <c r="H40" s="61"/>
      <c r="I40" s="70"/>
      <c r="J40" s="55"/>
      <c r="K40" s="71"/>
      <c r="L40" s="71"/>
      <c r="M40" s="56"/>
      <c r="N40" s="56"/>
      <c r="O40" s="54"/>
      <c r="P40" s="55"/>
      <c r="Q40" s="55"/>
      <c r="R40" s="31">
        <f t="shared" si="2"/>
        <v>0</v>
      </c>
      <c r="S40" s="63"/>
      <c r="T40" s="53"/>
      <c r="U40" s="22" t="str">
        <f>IF(M40="","",VLOOKUP(M40,リスト!$C$2:$D$34,2,FALSE))</f>
        <v/>
      </c>
      <c r="V40" s="22" t="str">
        <f>IF($N40="","",VLOOKUP($N40,リスト!$E$2:$F$3,2,FALSE))</f>
        <v/>
      </c>
      <c r="W40" s="22" t="str">
        <f>IF(P40="","",VLOOKUP(P40,リスト!$G$2:$H$3,2,FALSE))</f>
        <v/>
      </c>
      <c r="X40" s="22" t="str">
        <f>IF(Q40="","",VLOOKUP(Q40,リスト!$I$2:$J$3,2,FALSE))</f>
        <v/>
      </c>
      <c r="Y40" s="22" t="str">
        <f t="shared" si="4"/>
        <v/>
      </c>
      <c r="Z40" s="75" t="str">
        <f>IF(K40="","",VLOOKUP(K40,リスト!$K$2:$L$5,2,FALSE))</f>
        <v/>
      </c>
      <c r="AA40" s="75" t="str">
        <f t="shared" si="3"/>
        <v/>
      </c>
    </row>
    <row r="41" spans="1:27" x14ac:dyDescent="0.15">
      <c r="A41" s="68">
        <v>38</v>
      </c>
      <c r="B41" s="66"/>
      <c r="C41" s="62"/>
      <c r="D41" s="55"/>
      <c r="E41" s="83"/>
      <c r="F41" s="82" t="str">
        <f t="shared" si="1"/>
        <v/>
      </c>
      <c r="G41" s="79"/>
      <c r="H41" s="61"/>
      <c r="I41" s="70"/>
      <c r="J41" s="55"/>
      <c r="K41" s="71"/>
      <c r="L41" s="71"/>
      <c r="M41" s="56"/>
      <c r="N41" s="56"/>
      <c r="O41" s="54"/>
      <c r="P41" s="55"/>
      <c r="Q41" s="55"/>
      <c r="R41" s="31">
        <f t="shared" si="2"/>
        <v>0</v>
      </c>
      <c r="S41" s="63"/>
      <c r="T41" s="53"/>
      <c r="U41" s="22" t="str">
        <f>IF(M41="","",VLOOKUP(M41,リスト!$C$2:$D$34,2,FALSE))</f>
        <v/>
      </c>
      <c r="V41" s="22" t="str">
        <f>IF($N41="","",VLOOKUP($N41,リスト!$E$2:$F$3,2,FALSE))</f>
        <v/>
      </c>
      <c r="W41" s="22" t="str">
        <f>IF(P41="","",VLOOKUP(P41,リスト!$G$2:$H$3,2,FALSE))</f>
        <v/>
      </c>
      <c r="X41" s="22" t="str">
        <f>IF(Q41="","",VLOOKUP(Q41,リスト!$I$2:$J$3,2,FALSE))</f>
        <v/>
      </c>
      <c r="Y41" s="22" t="str">
        <f t="shared" si="4"/>
        <v/>
      </c>
      <c r="Z41" s="75" t="str">
        <f>IF(K41="","",VLOOKUP(K41,リスト!$K$2:$L$5,2,FALSE))</f>
        <v/>
      </c>
      <c r="AA41" s="75" t="str">
        <f t="shared" si="3"/>
        <v/>
      </c>
    </row>
    <row r="42" spans="1:27" x14ac:dyDescent="0.15">
      <c r="A42" s="68">
        <v>39</v>
      </c>
      <c r="B42" s="66"/>
      <c r="C42" s="62"/>
      <c r="D42" s="55"/>
      <c r="E42" s="83"/>
      <c r="F42" s="82" t="str">
        <f t="shared" si="1"/>
        <v/>
      </c>
      <c r="G42" s="79"/>
      <c r="H42" s="61"/>
      <c r="I42" s="70"/>
      <c r="J42" s="55"/>
      <c r="K42" s="71"/>
      <c r="L42" s="71"/>
      <c r="M42" s="56"/>
      <c r="N42" s="56"/>
      <c r="O42" s="54"/>
      <c r="P42" s="55"/>
      <c r="Q42" s="55"/>
      <c r="R42" s="31">
        <f t="shared" si="2"/>
        <v>0</v>
      </c>
      <c r="S42" s="63"/>
      <c r="T42" s="53"/>
      <c r="U42" s="22" t="str">
        <f>IF(M42="","",VLOOKUP(M42,リスト!$C$2:$D$34,2,FALSE))</f>
        <v/>
      </c>
      <c r="V42" s="22" t="str">
        <f>IF($N42="","",VLOOKUP($N42,リスト!$E$2:$F$3,2,FALSE))</f>
        <v/>
      </c>
      <c r="W42" s="22" t="str">
        <f>IF(P42="","",VLOOKUP(P42,リスト!$G$2:$H$3,2,FALSE))</f>
        <v/>
      </c>
      <c r="X42" s="22" t="str">
        <f>IF(Q42="","",VLOOKUP(Q42,リスト!$I$2:$J$3,2,FALSE))</f>
        <v/>
      </c>
      <c r="Y42" s="22" t="str">
        <f t="shared" si="4"/>
        <v/>
      </c>
      <c r="Z42" s="75" t="str">
        <f>IF(K42="","",VLOOKUP(K42,リスト!$K$2:$L$5,2,FALSE))</f>
        <v/>
      </c>
      <c r="AA42" s="75" t="str">
        <f t="shared" si="3"/>
        <v/>
      </c>
    </row>
    <row r="43" spans="1:27" x14ac:dyDescent="0.15">
      <c r="A43" s="68">
        <v>40</v>
      </c>
      <c r="B43" s="66"/>
      <c r="C43" s="62"/>
      <c r="D43" s="55"/>
      <c r="E43" s="83"/>
      <c r="F43" s="82" t="str">
        <f t="shared" si="1"/>
        <v/>
      </c>
      <c r="G43" s="79"/>
      <c r="H43" s="61"/>
      <c r="I43" s="70"/>
      <c r="J43" s="55"/>
      <c r="K43" s="71"/>
      <c r="L43" s="71"/>
      <c r="M43" s="56"/>
      <c r="N43" s="56"/>
      <c r="O43" s="54"/>
      <c r="P43" s="55"/>
      <c r="Q43" s="55"/>
      <c r="R43" s="31">
        <f t="shared" si="2"/>
        <v>0</v>
      </c>
      <c r="S43" s="63"/>
      <c r="T43" s="53"/>
      <c r="U43" s="22" t="str">
        <f>IF(M43="","",VLOOKUP(M43,リスト!$C$2:$D$34,2,FALSE))</f>
        <v/>
      </c>
      <c r="V43" s="22" t="str">
        <f>IF($N43="","",VLOOKUP($N43,リスト!$E$2:$F$3,2,FALSE))</f>
        <v/>
      </c>
      <c r="W43" s="22" t="str">
        <f>IF(P43="","",VLOOKUP(P43,リスト!$G$2:$H$3,2,FALSE))</f>
        <v/>
      </c>
      <c r="X43" s="22" t="str">
        <f>IF(Q43="","",VLOOKUP(Q43,リスト!$I$2:$J$3,2,FALSE))</f>
        <v/>
      </c>
      <c r="Y43" s="22" t="str">
        <f t="shared" si="4"/>
        <v/>
      </c>
      <c r="Z43" s="75" t="str">
        <f>IF(K43="","",VLOOKUP(K43,リスト!$K$2:$L$5,2,FALSE))</f>
        <v/>
      </c>
      <c r="AA43" s="75" t="str">
        <f t="shared" si="3"/>
        <v/>
      </c>
    </row>
    <row r="44" spans="1:27" x14ac:dyDescent="0.15">
      <c r="A44" s="68">
        <v>41</v>
      </c>
      <c r="B44" s="66"/>
      <c r="C44" s="62"/>
      <c r="D44" s="55"/>
      <c r="E44" s="83"/>
      <c r="F44" s="82" t="str">
        <f t="shared" si="1"/>
        <v/>
      </c>
      <c r="G44" s="79"/>
      <c r="H44" s="61"/>
      <c r="I44" s="70"/>
      <c r="J44" s="55"/>
      <c r="K44" s="71"/>
      <c r="L44" s="71"/>
      <c r="M44" s="56"/>
      <c r="N44" s="56"/>
      <c r="O44" s="54"/>
      <c r="P44" s="55"/>
      <c r="Q44" s="55"/>
      <c r="R44" s="31">
        <f t="shared" si="2"/>
        <v>0</v>
      </c>
      <c r="S44" s="63"/>
      <c r="T44" s="53"/>
      <c r="U44" s="22" t="str">
        <f>IF(M44="","",VLOOKUP(M44,リスト!$C$2:$D$34,2,FALSE))</f>
        <v/>
      </c>
      <c r="V44" s="22" t="str">
        <f>IF($N44="","",VLOOKUP($N44,リスト!$E$2:$F$3,2,FALSE))</f>
        <v/>
      </c>
      <c r="W44" s="22" t="str">
        <f>IF(P44="","",VLOOKUP(P44,リスト!$G$2:$H$3,2,FALSE))</f>
        <v/>
      </c>
      <c r="X44" s="22" t="str">
        <f>IF(Q44="","",VLOOKUP(Q44,リスト!$I$2:$J$3,2,FALSE))</f>
        <v/>
      </c>
      <c r="Y44" s="22" t="str">
        <f t="shared" si="4"/>
        <v/>
      </c>
      <c r="Z44" s="75" t="str">
        <f>IF(K44="","",VLOOKUP(K44,リスト!$K$2:$L$5,2,FALSE))</f>
        <v/>
      </c>
      <c r="AA44" s="75" t="str">
        <f t="shared" si="3"/>
        <v/>
      </c>
    </row>
    <row r="45" spans="1:27" x14ac:dyDescent="0.15">
      <c r="A45" s="68">
        <v>42</v>
      </c>
      <c r="B45" s="66"/>
      <c r="C45" s="62"/>
      <c r="D45" s="55"/>
      <c r="E45" s="83"/>
      <c r="F45" s="82" t="str">
        <f t="shared" si="1"/>
        <v/>
      </c>
      <c r="G45" s="79"/>
      <c r="H45" s="61"/>
      <c r="I45" s="70"/>
      <c r="J45" s="55"/>
      <c r="K45" s="71"/>
      <c r="L45" s="71"/>
      <c r="M45" s="56"/>
      <c r="N45" s="56"/>
      <c r="O45" s="54"/>
      <c r="P45" s="55"/>
      <c r="Q45" s="55"/>
      <c r="R45" s="31">
        <f t="shared" si="2"/>
        <v>0</v>
      </c>
      <c r="S45" s="63"/>
      <c r="T45" s="53"/>
      <c r="U45" s="22" t="str">
        <f>IF(M45="","",VLOOKUP(M45,リスト!$C$2:$D$34,2,FALSE))</f>
        <v/>
      </c>
      <c r="V45" s="22" t="str">
        <f>IF($N45="","",VLOOKUP($N45,リスト!$E$2:$F$3,2,FALSE))</f>
        <v/>
      </c>
      <c r="W45" s="22" t="str">
        <f>IF(P45="","",VLOOKUP(P45,リスト!$G$2:$H$3,2,FALSE))</f>
        <v/>
      </c>
      <c r="X45" s="22" t="str">
        <f>IF(Q45="","",VLOOKUP(Q45,リスト!$I$2:$J$3,2,FALSE))</f>
        <v/>
      </c>
      <c r="Y45" s="22" t="str">
        <f t="shared" si="4"/>
        <v/>
      </c>
      <c r="Z45" s="75" t="str">
        <f>IF(K45="","",VLOOKUP(K45,リスト!$K$2:$L$5,2,FALSE))</f>
        <v/>
      </c>
      <c r="AA45" s="75" t="str">
        <f t="shared" si="3"/>
        <v/>
      </c>
    </row>
    <row r="46" spans="1:27" x14ac:dyDescent="0.15">
      <c r="A46" s="68">
        <v>43</v>
      </c>
      <c r="B46" s="66"/>
      <c r="C46" s="62"/>
      <c r="D46" s="55"/>
      <c r="E46" s="83"/>
      <c r="F46" s="82" t="str">
        <f t="shared" si="1"/>
        <v/>
      </c>
      <c r="G46" s="79"/>
      <c r="H46" s="61"/>
      <c r="I46" s="70"/>
      <c r="J46" s="55"/>
      <c r="K46" s="71"/>
      <c r="L46" s="71"/>
      <c r="M46" s="56"/>
      <c r="N46" s="56"/>
      <c r="O46" s="54"/>
      <c r="P46" s="55"/>
      <c r="Q46" s="55"/>
      <c r="R46" s="31">
        <f t="shared" si="2"/>
        <v>0</v>
      </c>
      <c r="S46" s="63"/>
      <c r="T46" s="53"/>
      <c r="U46" s="22" t="str">
        <f>IF(M46="","",VLOOKUP(M46,リスト!$C$2:$D$34,2,FALSE))</f>
        <v/>
      </c>
      <c r="V46" s="22" t="str">
        <f>IF($N46="","",VLOOKUP($N46,リスト!$E$2:$F$3,2,FALSE))</f>
        <v/>
      </c>
      <c r="W46" s="22" t="str">
        <f>IF(P46="","",VLOOKUP(P46,リスト!$G$2:$H$3,2,FALSE))</f>
        <v/>
      </c>
      <c r="X46" s="22" t="str">
        <f>IF(Q46="","",VLOOKUP(Q46,リスト!$I$2:$J$3,2,FALSE))</f>
        <v/>
      </c>
      <c r="Y46" s="22" t="str">
        <f t="shared" si="4"/>
        <v/>
      </c>
      <c r="Z46" s="75" t="str">
        <f>IF(K46="","",VLOOKUP(K46,リスト!$K$2:$L$5,2,FALSE))</f>
        <v/>
      </c>
      <c r="AA46" s="75" t="str">
        <f t="shared" si="3"/>
        <v/>
      </c>
    </row>
    <row r="47" spans="1:27" x14ac:dyDescent="0.15">
      <c r="A47" s="68">
        <v>44</v>
      </c>
      <c r="B47" s="66"/>
      <c r="C47" s="62"/>
      <c r="D47" s="55"/>
      <c r="E47" s="83"/>
      <c r="F47" s="82" t="str">
        <f t="shared" si="1"/>
        <v/>
      </c>
      <c r="G47" s="79"/>
      <c r="H47" s="61"/>
      <c r="I47" s="70"/>
      <c r="J47" s="55"/>
      <c r="K47" s="71"/>
      <c r="L47" s="71"/>
      <c r="M47" s="56"/>
      <c r="N47" s="56"/>
      <c r="O47" s="54"/>
      <c r="P47" s="55"/>
      <c r="Q47" s="55"/>
      <c r="R47" s="31">
        <f t="shared" si="2"/>
        <v>0</v>
      </c>
      <c r="S47" s="63"/>
      <c r="T47" s="53"/>
      <c r="U47" s="22" t="str">
        <f>IF(M47="","",VLOOKUP(M47,リスト!$C$2:$D$34,2,FALSE))</f>
        <v/>
      </c>
      <c r="V47" s="22" t="str">
        <f>IF($N47="","",VLOOKUP($N47,リスト!$E$2:$F$3,2,FALSE))</f>
        <v/>
      </c>
      <c r="W47" s="22" t="str">
        <f>IF(P47="","",VLOOKUP(P47,リスト!$G$2:$H$3,2,FALSE))</f>
        <v/>
      </c>
      <c r="X47" s="22" t="str">
        <f>IF(Q47="","",VLOOKUP(Q47,リスト!$I$2:$J$3,2,FALSE))</f>
        <v/>
      </c>
      <c r="Y47" s="22" t="str">
        <f t="shared" si="4"/>
        <v/>
      </c>
      <c r="Z47" s="75" t="str">
        <f>IF(K47="","",VLOOKUP(K47,リスト!$K$2:$L$5,2,FALSE))</f>
        <v/>
      </c>
      <c r="AA47" s="75" t="str">
        <f t="shared" si="3"/>
        <v/>
      </c>
    </row>
    <row r="48" spans="1:27" x14ac:dyDescent="0.15">
      <c r="A48" s="68">
        <v>45</v>
      </c>
      <c r="B48" s="66"/>
      <c r="C48" s="62"/>
      <c r="D48" s="55"/>
      <c r="E48" s="83"/>
      <c r="F48" s="82" t="str">
        <f t="shared" si="1"/>
        <v/>
      </c>
      <c r="G48" s="79"/>
      <c r="H48" s="61"/>
      <c r="I48" s="70"/>
      <c r="J48" s="55"/>
      <c r="K48" s="71"/>
      <c r="L48" s="71"/>
      <c r="M48" s="56"/>
      <c r="N48" s="56"/>
      <c r="O48" s="54"/>
      <c r="P48" s="55"/>
      <c r="Q48" s="55"/>
      <c r="R48" s="31">
        <f t="shared" si="2"/>
        <v>0</v>
      </c>
      <c r="S48" s="63"/>
      <c r="T48" s="53"/>
      <c r="U48" s="22" t="str">
        <f>IF(M48="","",VLOOKUP(M48,リスト!$C$2:$D$34,2,FALSE))</f>
        <v/>
      </c>
      <c r="V48" s="22" t="str">
        <f>IF($N48="","",VLOOKUP($N48,リスト!$E$2:$F$3,2,FALSE))</f>
        <v/>
      </c>
      <c r="W48" s="22" t="str">
        <f>IF(P48="","",VLOOKUP(P48,リスト!$G$2:$H$3,2,FALSE))</f>
        <v/>
      </c>
      <c r="X48" s="22" t="str">
        <f>IF(Q48="","",VLOOKUP(Q48,リスト!$I$2:$J$3,2,FALSE))</f>
        <v/>
      </c>
      <c r="Y48" s="22" t="str">
        <f t="shared" si="4"/>
        <v/>
      </c>
      <c r="Z48" s="75" t="str">
        <f>IF(K48="","",VLOOKUP(K48,リスト!$K$2:$L$5,2,FALSE))</f>
        <v/>
      </c>
      <c r="AA48" s="75" t="str">
        <f t="shared" si="3"/>
        <v/>
      </c>
    </row>
    <row r="49" spans="1:27" x14ac:dyDescent="0.15">
      <c r="A49" s="68">
        <v>46</v>
      </c>
      <c r="B49" s="66"/>
      <c r="C49" s="62"/>
      <c r="D49" s="55"/>
      <c r="E49" s="83"/>
      <c r="F49" s="82" t="str">
        <f t="shared" si="1"/>
        <v/>
      </c>
      <c r="G49" s="79"/>
      <c r="H49" s="61"/>
      <c r="I49" s="70"/>
      <c r="J49" s="55"/>
      <c r="K49" s="71"/>
      <c r="L49" s="71"/>
      <c r="M49" s="56"/>
      <c r="N49" s="56"/>
      <c r="O49" s="54"/>
      <c r="P49" s="55"/>
      <c r="Q49" s="55"/>
      <c r="R49" s="31">
        <f t="shared" si="2"/>
        <v>0</v>
      </c>
      <c r="S49" s="63"/>
      <c r="T49" s="53"/>
      <c r="U49" s="22" t="str">
        <f>IF(M49="","",VLOOKUP(M49,リスト!$C$2:$D$34,2,FALSE))</f>
        <v/>
      </c>
      <c r="V49" s="22" t="str">
        <f>IF($N49="","",VLOOKUP($N49,リスト!$E$2:$F$3,2,FALSE))</f>
        <v/>
      </c>
      <c r="W49" s="22" t="str">
        <f>IF(P49="","",VLOOKUP(P49,リスト!$G$2:$H$3,2,FALSE))</f>
        <v/>
      </c>
      <c r="X49" s="22" t="str">
        <f>IF(Q49="","",VLOOKUP(Q49,リスト!$I$2:$J$3,2,FALSE))</f>
        <v/>
      </c>
      <c r="Y49" s="22" t="str">
        <f t="shared" si="4"/>
        <v/>
      </c>
      <c r="Z49" s="75" t="str">
        <f>IF(K49="","",VLOOKUP(K49,リスト!$K$2:$L$5,2,FALSE))</f>
        <v/>
      </c>
      <c r="AA49" s="75" t="str">
        <f t="shared" si="3"/>
        <v/>
      </c>
    </row>
    <row r="50" spans="1:27" x14ac:dyDescent="0.15">
      <c r="A50" s="68">
        <v>47</v>
      </c>
      <c r="B50" s="66"/>
      <c r="C50" s="62"/>
      <c r="D50" s="55"/>
      <c r="E50" s="83"/>
      <c r="F50" s="82" t="str">
        <f t="shared" si="1"/>
        <v/>
      </c>
      <c r="G50" s="79"/>
      <c r="H50" s="61"/>
      <c r="I50" s="70"/>
      <c r="J50" s="55"/>
      <c r="K50" s="71"/>
      <c r="L50" s="71"/>
      <c r="M50" s="56"/>
      <c r="N50" s="56"/>
      <c r="O50" s="54"/>
      <c r="P50" s="55"/>
      <c r="Q50" s="55"/>
      <c r="R50" s="31">
        <f t="shared" si="2"/>
        <v>0</v>
      </c>
      <c r="S50" s="63"/>
      <c r="T50" s="53"/>
      <c r="U50" s="22" t="str">
        <f>IF(M50="","",VLOOKUP(M50,リスト!$C$2:$D$34,2,FALSE))</f>
        <v/>
      </c>
      <c r="V50" s="22" t="str">
        <f>IF($N50="","",VLOOKUP($N50,リスト!$E$2:$F$3,2,FALSE))</f>
        <v/>
      </c>
      <c r="W50" s="22" t="str">
        <f>IF(P50="","",VLOOKUP(P50,リスト!$G$2:$H$3,2,FALSE))</f>
        <v/>
      </c>
      <c r="X50" s="22" t="str">
        <f>IF(Q50="","",VLOOKUP(Q50,リスト!$I$2:$J$3,2,FALSE))</f>
        <v/>
      </c>
      <c r="Y50" s="22" t="str">
        <f t="shared" si="4"/>
        <v/>
      </c>
      <c r="Z50" s="75" t="str">
        <f>IF(K50="","",VLOOKUP(K50,リスト!$K$2:$L$5,2,FALSE))</f>
        <v/>
      </c>
      <c r="AA50" s="75" t="str">
        <f t="shared" si="3"/>
        <v/>
      </c>
    </row>
    <row r="51" spans="1:27" x14ac:dyDescent="0.15">
      <c r="A51" s="68">
        <v>48</v>
      </c>
      <c r="B51" s="66"/>
      <c r="C51" s="62"/>
      <c r="D51" s="55"/>
      <c r="E51" s="83"/>
      <c r="F51" s="82" t="str">
        <f t="shared" si="1"/>
        <v/>
      </c>
      <c r="G51" s="79"/>
      <c r="H51" s="61"/>
      <c r="I51" s="70"/>
      <c r="J51" s="55"/>
      <c r="K51" s="71"/>
      <c r="L51" s="71"/>
      <c r="M51" s="56"/>
      <c r="N51" s="56"/>
      <c r="O51" s="54"/>
      <c r="P51" s="55"/>
      <c r="Q51" s="55"/>
      <c r="R51" s="31">
        <f t="shared" si="2"/>
        <v>0</v>
      </c>
      <c r="S51" s="63"/>
      <c r="T51" s="53"/>
      <c r="U51" s="22" t="str">
        <f>IF(M51="","",VLOOKUP(M51,リスト!$C$2:$D$34,2,FALSE))</f>
        <v/>
      </c>
      <c r="V51" s="22" t="str">
        <f>IF($N51="","",VLOOKUP($N51,リスト!$E$2:$F$3,2,FALSE))</f>
        <v/>
      </c>
      <c r="W51" s="22" t="str">
        <f>IF(P51="","",VLOOKUP(P51,リスト!$G$2:$H$3,2,FALSE))</f>
        <v/>
      </c>
      <c r="X51" s="22" t="str">
        <f>IF(Q51="","",VLOOKUP(Q51,リスト!$I$2:$J$3,2,FALSE))</f>
        <v/>
      </c>
      <c r="Y51" s="22" t="str">
        <f t="shared" si="4"/>
        <v/>
      </c>
      <c r="Z51" s="75" t="str">
        <f>IF(K51="","",VLOOKUP(K51,リスト!$K$2:$L$5,2,FALSE))</f>
        <v/>
      </c>
      <c r="AA51" s="75" t="str">
        <f t="shared" si="3"/>
        <v/>
      </c>
    </row>
    <row r="52" spans="1:27" x14ac:dyDescent="0.15">
      <c r="A52" s="68">
        <v>49</v>
      </c>
      <c r="B52" s="66"/>
      <c r="C52" s="62"/>
      <c r="D52" s="55"/>
      <c r="E52" s="83"/>
      <c r="F52" s="82" t="str">
        <f t="shared" si="1"/>
        <v/>
      </c>
      <c r="G52" s="79"/>
      <c r="H52" s="61"/>
      <c r="I52" s="70"/>
      <c r="J52" s="55"/>
      <c r="K52" s="71"/>
      <c r="L52" s="71"/>
      <c r="M52" s="56"/>
      <c r="N52" s="56"/>
      <c r="O52" s="54"/>
      <c r="P52" s="55"/>
      <c r="Q52" s="55"/>
      <c r="R52" s="31">
        <f t="shared" si="2"/>
        <v>0</v>
      </c>
      <c r="S52" s="63"/>
      <c r="T52" s="53"/>
      <c r="U52" s="22" t="str">
        <f>IF(M52="","",VLOOKUP(M52,リスト!$C$2:$D$34,2,FALSE))</f>
        <v/>
      </c>
      <c r="V52" s="22" t="str">
        <f>IF($N52="","",VLOOKUP($N52,リスト!$E$2:$F$3,2,FALSE))</f>
        <v/>
      </c>
      <c r="W52" s="22" t="str">
        <f>IF(P52="","",VLOOKUP(P52,リスト!$G$2:$H$3,2,FALSE))</f>
        <v/>
      </c>
      <c r="X52" s="22" t="str">
        <f>IF(Q52="","",VLOOKUP(Q52,リスト!$I$2:$J$3,2,FALSE))</f>
        <v/>
      </c>
      <c r="Y52" s="22" t="str">
        <f t="shared" si="4"/>
        <v/>
      </c>
      <c r="Z52" s="75" t="str">
        <f>IF(K52="","",VLOOKUP(K52,リスト!$K$2:$L$5,2,FALSE))</f>
        <v/>
      </c>
      <c r="AA52" s="75" t="str">
        <f t="shared" si="3"/>
        <v/>
      </c>
    </row>
    <row r="53" spans="1:27" x14ac:dyDescent="0.15">
      <c r="A53" s="68">
        <v>50</v>
      </c>
      <c r="B53" s="66"/>
      <c r="C53" s="62"/>
      <c r="D53" s="55"/>
      <c r="E53" s="83"/>
      <c r="F53" s="82" t="str">
        <f t="shared" si="1"/>
        <v/>
      </c>
      <c r="G53" s="79"/>
      <c r="H53" s="61"/>
      <c r="I53" s="70"/>
      <c r="J53" s="55"/>
      <c r="K53" s="71"/>
      <c r="L53" s="71"/>
      <c r="M53" s="56"/>
      <c r="N53" s="56"/>
      <c r="O53" s="54"/>
      <c r="P53" s="55"/>
      <c r="Q53" s="55"/>
      <c r="R53" s="31">
        <f t="shared" si="2"/>
        <v>0</v>
      </c>
      <c r="S53" s="63"/>
      <c r="T53" s="53"/>
      <c r="U53" s="22" t="str">
        <f>IF(M53="","",VLOOKUP(M53,リスト!$C$2:$D$34,2,FALSE))</f>
        <v/>
      </c>
      <c r="V53" s="22" t="str">
        <f>IF($N53="","",VLOOKUP($N53,リスト!$E$2:$F$3,2,FALSE))</f>
        <v/>
      </c>
      <c r="W53" s="22" t="str">
        <f>IF(P53="","",VLOOKUP(P53,リスト!$G$2:$H$3,2,FALSE))</f>
        <v/>
      </c>
      <c r="X53" s="22" t="str">
        <f>IF(Q53="","",VLOOKUP(Q53,リスト!$I$2:$J$3,2,FALSE))</f>
        <v/>
      </c>
      <c r="Y53" s="22" t="str">
        <f t="shared" si="4"/>
        <v/>
      </c>
      <c r="Z53" s="75" t="str">
        <f>IF(K53="","",VLOOKUP(K53,リスト!$K$2:$L$5,2,FALSE))</f>
        <v/>
      </c>
      <c r="AA53" s="75" t="str">
        <f t="shared" si="3"/>
        <v/>
      </c>
    </row>
    <row r="54" spans="1:27" x14ac:dyDescent="0.15">
      <c r="A54" s="68">
        <v>51</v>
      </c>
      <c r="B54" s="66"/>
      <c r="C54" s="62"/>
      <c r="D54" s="55"/>
      <c r="E54" s="83"/>
      <c r="F54" s="82" t="str">
        <f t="shared" si="1"/>
        <v/>
      </c>
      <c r="G54" s="79"/>
      <c r="H54" s="61"/>
      <c r="I54" s="70"/>
      <c r="J54" s="55"/>
      <c r="K54" s="71"/>
      <c r="L54" s="71"/>
      <c r="M54" s="56"/>
      <c r="N54" s="56"/>
      <c r="O54" s="54"/>
      <c r="P54" s="55"/>
      <c r="Q54" s="55"/>
      <c r="R54" s="31">
        <f t="shared" si="2"/>
        <v>0</v>
      </c>
      <c r="S54" s="63"/>
      <c r="T54" s="53"/>
      <c r="U54" s="22" t="str">
        <f>IF(M54="","",VLOOKUP(M54,リスト!$C$2:$D$34,2,FALSE))</f>
        <v/>
      </c>
      <c r="V54" s="22" t="str">
        <f>IF($N54="","",VLOOKUP($N54,リスト!$E$2:$F$3,2,FALSE))</f>
        <v/>
      </c>
      <c r="W54" s="22" t="str">
        <f>IF(P54="","",VLOOKUP(P54,リスト!$G$2:$H$3,2,FALSE))</f>
        <v/>
      </c>
      <c r="X54" s="22" t="str">
        <f>IF(Q54="","",VLOOKUP(Q54,リスト!$I$2:$J$3,2,FALSE))</f>
        <v/>
      </c>
      <c r="Y54" s="22" t="str">
        <f t="shared" si="4"/>
        <v/>
      </c>
      <c r="Z54" s="75" t="str">
        <f>IF(K54="","",VLOOKUP(K54,リスト!$K$2:$L$5,2,FALSE))</f>
        <v/>
      </c>
      <c r="AA54" s="75" t="str">
        <f t="shared" si="3"/>
        <v/>
      </c>
    </row>
    <row r="55" spans="1:27" x14ac:dyDescent="0.15">
      <c r="A55" s="68">
        <v>52</v>
      </c>
      <c r="B55" s="66"/>
      <c r="C55" s="62"/>
      <c r="D55" s="55"/>
      <c r="E55" s="83"/>
      <c r="F55" s="82" t="str">
        <f t="shared" si="1"/>
        <v/>
      </c>
      <c r="G55" s="79"/>
      <c r="H55" s="61"/>
      <c r="I55" s="70"/>
      <c r="J55" s="55"/>
      <c r="K55" s="71"/>
      <c r="L55" s="71"/>
      <c r="M55" s="56"/>
      <c r="N55" s="56"/>
      <c r="O55" s="54"/>
      <c r="P55" s="55"/>
      <c r="Q55" s="55"/>
      <c r="R55" s="31">
        <f t="shared" si="2"/>
        <v>0</v>
      </c>
      <c r="S55" s="63"/>
      <c r="T55" s="53"/>
      <c r="U55" s="22" t="str">
        <f>IF(M55="","",VLOOKUP(M55,リスト!$C$2:$D$34,2,FALSE))</f>
        <v/>
      </c>
      <c r="V55" s="22" t="str">
        <f>IF($N55="","",VLOOKUP($N55,リスト!$E$2:$F$3,2,FALSE))</f>
        <v/>
      </c>
      <c r="W55" s="22" t="str">
        <f>IF(P55="","",VLOOKUP(P55,リスト!$G$2:$H$3,2,FALSE))</f>
        <v/>
      </c>
      <c r="X55" s="22" t="str">
        <f>IF(Q55="","",VLOOKUP(Q55,リスト!$I$2:$J$3,2,FALSE))</f>
        <v/>
      </c>
      <c r="Y55" s="22" t="str">
        <f t="shared" si="4"/>
        <v/>
      </c>
      <c r="Z55" s="75" t="str">
        <f>IF(K55="","",VLOOKUP(K55,リスト!$K$2:$L$5,2,FALSE))</f>
        <v/>
      </c>
      <c r="AA55" s="75" t="str">
        <f t="shared" si="3"/>
        <v/>
      </c>
    </row>
    <row r="56" spans="1:27" x14ac:dyDescent="0.15">
      <c r="A56" s="68">
        <v>53</v>
      </c>
      <c r="B56" s="66"/>
      <c r="C56" s="62"/>
      <c r="D56" s="55"/>
      <c r="E56" s="83"/>
      <c r="F56" s="82" t="str">
        <f t="shared" si="1"/>
        <v/>
      </c>
      <c r="G56" s="79"/>
      <c r="H56" s="61"/>
      <c r="I56" s="70"/>
      <c r="J56" s="55"/>
      <c r="K56" s="71"/>
      <c r="L56" s="71"/>
      <c r="M56" s="56"/>
      <c r="N56" s="56"/>
      <c r="O56" s="54"/>
      <c r="P56" s="55"/>
      <c r="Q56" s="55"/>
      <c r="R56" s="31">
        <f t="shared" si="2"/>
        <v>0</v>
      </c>
      <c r="S56" s="63"/>
      <c r="T56" s="53"/>
      <c r="U56" s="22" t="str">
        <f>IF(M56="","",VLOOKUP(M56,リスト!$C$2:$D$34,2,FALSE))</f>
        <v/>
      </c>
      <c r="V56" s="22" t="str">
        <f>IF($N56="","",VLOOKUP($N56,リスト!$E$2:$F$3,2,FALSE))</f>
        <v/>
      </c>
      <c r="W56" s="22" t="str">
        <f>IF(P56="","",VLOOKUP(P56,リスト!$G$2:$H$3,2,FALSE))</f>
        <v/>
      </c>
      <c r="X56" s="22" t="str">
        <f>IF(Q56="","",VLOOKUP(Q56,リスト!$I$2:$J$3,2,FALSE))</f>
        <v/>
      </c>
      <c r="Y56" s="22" t="str">
        <f t="shared" si="4"/>
        <v/>
      </c>
      <c r="Z56" s="75" t="str">
        <f>IF(K56="","",VLOOKUP(K56,リスト!$K$2:$L$5,2,FALSE))</f>
        <v/>
      </c>
      <c r="AA56" s="75" t="str">
        <f t="shared" si="3"/>
        <v/>
      </c>
    </row>
    <row r="57" spans="1:27" x14ac:dyDescent="0.15">
      <c r="A57" s="68">
        <v>54</v>
      </c>
      <c r="B57" s="66"/>
      <c r="C57" s="62"/>
      <c r="D57" s="55"/>
      <c r="E57" s="83"/>
      <c r="F57" s="82" t="str">
        <f t="shared" si="1"/>
        <v/>
      </c>
      <c r="G57" s="79"/>
      <c r="H57" s="61"/>
      <c r="I57" s="70"/>
      <c r="J57" s="55"/>
      <c r="K57" s="71"/>
      <c r="L57" s="71"/>
      <c r="M57" s="56"/>
      <c r="N57" s="56"/>
      <c r="O57" s="54"/>
      <c r="P57" s="55"/>
      <c r="Q57" s="55"/>
      <c r="R57" s="31">
        <f t="shared" si="2"/>
        <v>0</v>
      </c>
      <c r="S57" s="63"/>
      <c r="T57" s="53"/>
      <c r="U57" s="22" t="str">
        <f>IF(M57="","",VLOOKUP(M57,リスト!$C$2:$D$34,2,FALSE))</f>
        <v/>
      </c>
      <c r="V57" s="22" t="str">
        <f>IF($N57="","",VLOOKUP($N57,リスト!$E$2:$F$3,2,FALSE))</f>
        <v/>
      </c>
      <c r="W57" s="22" t="str">
        <f>IF(P57="","",VLOOKUP(P57,リスト!$G$2:$H$3,2,FALSE))</f>
        <v/>
      </c>
      <c r="X57" s="22" t="str">
        <f>IF(Q57="","",VLOOKUP(Q57,リスト!$I$2:$J$3,2,FALSE))</f>
        <v/>
      </c>
      <c r="Y57" s="22" t="str">
        <f t="shared" si="4"/>
        <v/>
      </c>
      <c r="Z57" s="75" t="str">
        <f>IF(K57="","",VLOOKUP(K57,リスト!$K$2:$L$5,2,FALSE))</f>
        <v/>
      </c>
      <c r="AA57" s="75" t="str">
        <f t="shared" si="3"/>
        <v/>
      </c>
    </row>
    <row r="58" spans="1:27" x14ac:dyDescent="0.15">
      <c r="A58" s="68">
        <v>55</v>
      </c>
      <c r="B58" s="66"/>
      <c r="C58" s="62"/>
      <c r="D58" s="55"/>
      <c r="E58" s="83"/>
      <c r="F58" s="82" t="str">
        <f t="shared" si="1"/>
        <v/>
      </c>
      <c r="G58" s="79"/>
      <c r="H58" s="61"/>
      <c r="I58" s="70"/>
      <c r="J58" s="55"/>
      <c r="K58" s="71"/>
      <c r="L58" s="71"/>
      <c r="M58" s="56"/>
      <c r="N58" s="56"/>
      <c r="O58" s="54"/>
      <c r="P58" s="55"/>
      <c r="Q58" s="55"/>
      <c r="R58" s="31">
        <f t="shared" si="2"/>
        <v>0</v>
      </c>
      <c r="S58" s="63"/>
      <c r="T58" s="53"/>
      <c r="U58" s="22" t="str">
        <f>IF(M58="","",VLOOKUP(M58,リスト!$C$2:$D$34,2,FALSE))</f>
        <v/>
      </c>
      <c r="V58" s="22" t="str">
        <f>IF($N58="","",VLOOKUP($N58,リスト!$E$2:$F$3,2,FALSE))</f>
        <v/>
      </c>
      <c r="W58" s="22" t="str">
        <f>IF(P58="","",VLOOKUP(P58,リスト!$G$2:$H$3,2,FALSE))</f>
        <v/>
      </c>
      <c r="X58" s="22" t="str">
        <f>IF(Q58="","",VLOOKUP(Q58,リスト!$I$2:$J$3,2,FALSE))</f>
        <v/>
      </c>
      <c r="Y58" s="22" t="str">
        <f t="shared" si="4"/>
        <v/>
      </c>
      <c r="Z58" s="75" t="str">
        <f>IF(K58="","",VLOOKUP(K58,リスト!$K$2:$L$5,2,FALSE))</f>
        <v/>
      </c>
      <c r="AA58" s="75" t="str">
        <f t="shared" si="3"/>
        <v/>
      </c>
    </row>
    <row r="59" spans="1:27" x14ac:dyDescent="0.15">
      <c r="A59" s="68">
        <v>56</v>
      </c>
      <c r="B59" s="66"/>
      <c r="C59" s="62"/>
      <c r="D59" s="55"/>
      <c r="E59" s="83"/>
      <c r="F59" s="82" t="str">
        <f t="shared" si="1"/>
        <v/>
      </c>
      <c r="G59" s="79"/>
      <c r="H59" s="61"/>
      <c r="I59" s="70"/>
      <c r="J59" s="55"/>
      <c r="K59" s="71"/>
      <c r="L59" s="71"/>
      <c r="M59" s="56"/>
      <c r="N59" s="56"/>
      <c r="O59" s="54"/>
      <c r="P59" s="55"/>
      <c r="Q59" s="55"/>
      <c r="R59" s="31">
        <f t="shared" si="2"/>
        <v>0</v>
      </c>
      <c r="S59" s="63"/>
      <c r="T59" s="53"/>
      <c r="U59" s="22" t="str">
        <f>IF(M59="","",VLOOKUP(M59,リスト!$C$2:$D$34,2,FALSE))</f>
        <v/>
      </c>
      <c r="V59" s="22" t="str">
        <f>IF($N59="","",VLOOKUP($N59,リスト!$E$2:$F$3,2,FALSE))</f>
        <v/>
      </c>
      <c r="W59" s="22" t="str">
        <f>IF(P59="","",VLOOKUP(P59,リスト!$G$2:$H$3,2,FALSE))</f>
        <v/>
      </c>
      <c r="X59" s="22" t="str">
        <f>IF(Q59="","",VLOOKUP(Q59,リスト!$I$2:$J$3,2,FALSE))</f>
        <v/>
      </c>
      <c r="Y59" s="22" t="str">
        <f t="shared" si="4"/>
        <v/>
      </c>
      <c r="Z59" s="75" t="str">
        <f>IF(K59="","",VLOOKUP(K59,リスト!$K$2:$L$5,2,FALSE))</f>
        <v/>
      </c>
      <c r="AA59" s="75" t="str">
        <f t="shared" si="3"/>
        <v/>
      </c>
    </row>
    <row r="60" spans="1:27" x14ac:dyDescent="0.15">
      <c r="A60" s="68">
        <v>57</v>
      </c>
      <c r="B60" s="66"/>
      <c r="C60" s="62"/>
      <c r="D60" s="55"/>
      <c r="E60" s="83"/>
      <c r="F60" s="82" t="str">
        <f t="shared" si="1"/>
        <v/>
      </c>
      <c r="G60" s="79"/>
      <c r="H60" s="61"/>
      <c r="I60" s="70"/>
      <c r="J60" s="55"/>
      <c r="K60" s="71"/>
      <c r="L60" s="71"/>
      <c r="M60" s="56"/>
      <c r="N60" s="56"/>
      <c r="O60" s="54"/>
      <c r="P60" s="55"/>
      <c r="Q60" s="55"/>
      <c r="R60" s="31">
        <f t="shared" si="2"/>
        <v>0</v>
      </c>
      <c r="S60" s="63"/>
      <c r="T60" s="53"/>
      <c r="U60" s="22" t="str">
        <f>IF(M60="","",VLOOKUP(M60,リスト!$C$2:$D$34,2,FALSE))</f>
        <v/>
      </c>
      <c r="V60" s="22" t="str">
        <f>IF($N60="","",VLOOKUP($N60,リスト!$E$2:$F$3,2,FALSE))</f>
        <v/>
      </c>
      <c r="W60" s="22" t="str">
        <f>IF(P60="","",VLOOKUP(P60,リスト!$G$2:$H$3,2,FALSE))</f>
        <v/>
      </c>
      <c r="X60" s="22" t="str">
        <f>IF(Q60="","",VLOOKUP(Q60,リスト!$I$2:$J$3,2,FALSE))</f>
        <v/>
      </c>
      <c r="Y60" s="22" t="str">
        <f t="shared" si="4"/>
        <v/>
      </c>
      <c r="Z60" s="75" t="str">
        <f>IF(K60="","",VLOOKUP(K60,リスト!$K$2:$L$5,2,FALSE))</f>
        <v/>
      </c>
      <c r="AA60" s="75" t="str">
        <f t="shared" si="3"/>
        <v/>
      </c>
    </row>
    <row r="61" spans="1:27" x14ac:dyDescent="0.15">
      <c r="A61" s="68">
        <v>58</v>
      </c>
      <c r="B61" s="66"/>
      <c r="C61" s="62"/>
      <c r="D61" s="55"/>
      <c r="E61" s="83"/>
      <c r="F61" s="82" t="str">
        <f t="shared" si="1"/>
        <v/>
      </c>
      <c r="G61" s="79"/>
      <c r="H61" s="61"/>
      <c r="I61" s="70"/>
      <c r="J61" s="55"/>
      <c r="K61" s="71"/>
      <c r="L61" s="71"/>
      <c r="M61" s="56"/>
      <c r="N61" s="56"/>
      <c r="O61" s="54"/>
      <c r="P61" s="55"/>
      <c r="Q61" s="55"/>
      <c r="R61" s="31">
        <f t="shared" si="2"/>
        <v>0</v>
      </c>
      <c r="S61" s="63"/>
      <c r="T61" s="53"/>
      <c r="U61" s="22" t="str">
        <f>IF(M61="","",VLOOKUP(M61,リスト!$C$2:$D$34,2,FALSE))</f>
        <v/>
      </c>
      <c r="V61" s="22" t="str">
        <f>IF($N61="","",VLOOKUP($N61,リスト!$E$2:$F$3,2,FALSE))</f>
        <v/>
      </c>
      <c r="W61" s="22" t="str">
        <f>IF(P61="","",VLOOKUP(P61,リスト!$G$2:$H$3,2,FALSE))</f>
        <v/>
      </c>
      <c r="X61" s="22" t="str">
        <f>IF(Q61="","",VLOOKUP(Q61,リスト!$I$2:$J$3,2,FALSE))</f>
        <v/>
      </c>
      <c r="Y61" s="22" t="str">
        <f t="shared" si="4"/>
        <v/>
      </c>
      <c r="Z61" s="75" t="str">
        <f>IF(K61="","",VLOOKUP(K61,リスト!$K$2:$L$5,2,FALSE))</f>
        <v/>
      </c>
      <c r="AA61" s="75" t="str">
        <f t="shared" si="3"/>
        <v/>
      </c>
    </row>
    <row r="62" spans="1:27" x14ac:dyDescent="0.15">
      <c r="A62" s="68">
        <v>59</v>
      </c>
      <c r="B62" s="66"/>
      <c r="C62" s="62"/>
      <c r="D62" s="55"/>
      <c r="E62" s="83"/>
      <c r="F62" s="82" t="str">
        <f t="shared" si="1"/>
        <v/>
      </c>
      <c r="G62" s="79"/>
      <c r="H62" s="61"/>
      <c r="I62" s="70"/>
      <c r="J62" s="55"/>
      <c r="K62" s="71"/>
      <c r="L62" s="71"/>
      <c r="M62" s="56"/>
      <c r="N62" s="56"/>
      <c r="O62" s="54"/>
      <c r="P62" s="55"/>
      <c r="Q62" s="55"/>
      <c r="R62" s="31">
        <f t="shared" si="2"/>
        <v>0</v>
      </c>
      <c r="S62" s="63"/>
      <c r="T62" s="53"/>
      <c r="U62" s="22" t="str">
        <f>IF(M62="","",VLOOKUP(M62,リスト!$C$2:$D$34,2,FALSE))</f>
        <v/>
      </c>
      <c r="V62" s="22" t="str">
        <f>IF($N62="","",VLOOKUP($N62,リスト!$E$2:$F$3,2,FALSE))</f>
        <v/>
      </c>
      <c r="W62" s="22" t="str">
        <f>IF(P62="","",VLOOKUP(P62,リスト!$G$2:$H$3,2,FALSE))</f>
        <v/>
      </c>
      <c r="X62" s="22" t="str">
        <f>IF(Q62="","",VLOOKUP(Q62,リスト!$I$2:$J$3,2,FALSE))</f>
        <v/>
      </c>
      <c r="Y62" s="22" t="str">
        <f t="shared" si="4"/>
        <v/>
      </c>
      <c r="Z62" s="75" t="str">
        <f>IF(K62="","",VLOOKUP(K62,リスト!$K$2:$L$5,2,FALSE))</f>
        <v/>
      </c>
      <c r="AA62" s="75" t="str">
        <f t="shared" si="3"/>
        <v/>
      </c>
    </row>
    <row r="63" spans="1:27" x14ac:dyDescent="0.15">
      <c r="A63" s="68">
        <v>60</v>
      </c>
      <c r="B63" s="66"/>
      <c r="C63" s="62"/>
      <c r="D63" s="55"/>
      <c r="E63" s="83"/>
      <c r="F63" s="82" t="str">
        <f t="shared" si="1"/>
        <v/>
      </c>
      <c r="G63" s="79"/>
      <c r="H63" s="61"/>
      <c r="I63" s="70"/>
      <c r="J63" s="55"/>
      <c r="K63" s="71"/>
      <c r="L63" s="71"/>
      <c r="M63" s="56"/>
      <c r="N63" s="56"/>
      <c r="O63" s="54"/>
      <c r="P63" s="55"/>
      <c r="Q63" s="55"/>
      <c r="R63" s="31">
        <f t="shared" si="2"/>
        <v>0</v>
      </c>
      <c r="S63" s="63"/>
      <c r="T63" s="53"/>
      <c r="U63" s="22" t="str">
        <f>IF(M63="","",VLOOKUP(M63,リスト!$C$2:$D$34,2,FALSE))</f>
        <v/>
      </c>
      <c r="V63" s="22" t="str">
        <f>IF($N63="","",VLOOKUP($N63,リスト!$E$2:$F$3,2,FALSE))</f>
        <v/>
      </c>
      <c r="W63" s="22" t="str">
        <f>IF(P63="","",VLOOKUP(P63,リスト!$G$2:$H$3,2,FALSE))</f>
        <v/>
      </c>
      <c r="X63" s="22" t="str">
        <f>IF(Q63="","",VLOOKUP(Q63,リスト!$I$2:$J$3,2,FALSE))</f>
        <v/>
      </c>
      <c r="Y63" s="22" t="str">
        <f t="shared" si="4"/>
        <v/>
      </c>
      <c r="Z63" s="75" t="str">
        <f>IF(K63="","",VLOOKUP(K63,リスト!$K$2:$L$5,2,FALSE))</f>
        <v/>
      </c>
      <c r="AA63" s="75" t="str">
        <f t="shared" si="3"/>
        <v/>
      </c>
    </row>
    <row r="64" spans="1:27" x14ac:dyDescent="0.15">
      <c r="A64" s="68">
        <v>61</v>
      </c>
      <c r="B64" s="66"/>
      <c r="C64" s="62"/>
      <c r="D64" s="55"/>
      <c r="E64" s="83"/>
      <c r="F64" s="82" t="str">
        <f t="shared" si="1"/>
        <v/>
      </c>
      <c r="G64" s="79"/>
      <c r="H64" s="61"/>
      <c r="I64" s="70"/>
      <c r="J64" s="55"/>
      <c r="K64" s="71"/>
      <c r="L64" s="71"/>
      <c r="M64" s="56"/>
      <c r="N64" s="56"/>
      <c r="O64" s="54"/>
      <c r="P64" s="55"/>
      <c r="Q64" s="55"/>
      <c r="R64" s="31">
        <f t="shared" si="2"/>
        <v>0</v>
      </c>
      <c r="S64" s="63"/>
      <c r="T64" s="53"/>
      <c r="U64" s="22" t="str">
        <f>IF(M64="","",VLOOKUP(M64,リスト!$C$2:$D$34,2,FALSE))</f>
        <v/>
      </c>
      <c r="V64" s="22" t="str">
        <f>IF($N64="","",VLOOKUP($N64,リスト!$E$2:$F$3,2,FALSE))</f>
        <v/>
      </c>
      <c r="W64" s="22" t="str">
        <f>IF(P64="","",VLOOKUP(P64,リスト!$G$2:$H$3,2,FALSE))</f>
        <v/>
      </c>
      <c r="X64" s="22" t="str">
        <f>IF(Q64="","",VLOOKUP(Q64,リスト!$I$2:$J$3,2,FALSE))</f>
        <v/>
      </c>
      <c r="Y64" s="22" t="str">
        <f t="shared" si="4"/>
        <v/>
      </c>
      <c r="Z64" s="75" t="str">
        <f>IF(K64="","",VLOOKUP(K64,リスト!$K$2:$L$5,2,FALSE))</f>
        <v/>
      </c>
      <c r="AA64" s="75" t="str">
        <f t="shared" si="3"/>
        <v/>
      </c>
    </row>
    <row r="65" spans="1:27" x14ac:dyDescent="0.15">
      <c r="A65" s="68">
        <v>62</v>
      </c>
      <c r="B65" s="66"/>
      <c r="C65" s="62"/>
      <c r="D65" s="55"/>
      <c r="E65" s="83"/>
      <c r="F65" s="82" t="str">
        <f t="shared" si="1"/>
        <v/>
      </c>
      <c r="G65" s="79"/>
      <c r="H65" s="61"/>
      <c r="I65" s="70"/>
      <c r="J65" s="55"/>
      <c r="K65" s="71"/>
      <c r="L65" s="71"/>
      <c r="M65" s="56"/>
      <c r="N65" s="56"/>
      <c r="O65" s="54"/>
      <c r="P65" s="55"/>
      <c r="Q65" s="55"/>
      <c r="R65" s="31">
        <f t="shared" si="2"/>
        <v>0</v>
      </c>
      <c r="S65" s="63"/>
      <c r="T65" s="53"/>
      <c r="U65" s="22" t="str">
        <f>IF(M65="","",VLOOKUP(M65,リスト!$C$2:$D$34,2,FALSE))</f>
        <v/>
      </c>
      <c r="V65" s="22" t="str">
        <f>IF($N65="","",VLOOKUP($N65,リスト!$E$2:$F$3,2,FALSE))</f>
        <v/>
      </c>
      <c r="W65" s="22" t="str">
        <f>IF(P65="","",VLOOKUP(P65,リスト!$G$2:$H$3,2,FALSE))</f>
        <v/>
      </c>
      <c r="X65" s="22" t="str">
        <f>IF(Q65="","",VLOOKUP(Q65,リスト!$I$2:$J$3,2,FALSE))</f>
        <v/>
      </c>
      <c r="Y65" s="22" t="str">
        <f t="shared" si="4"/>
        <v/>
      </c>
      <c r="Z65" s="75" t="str">
        <f>IF(K65="","",VLOOKUP(K65,リスト!$K$2:$L$5,2,FALSE))</f>
        <v/>
      </c>
      <c r="AA65" s="75" t="str">
        <f t="shared" si="3"/>
        <v/>
      </c>
    </row>
    <row r="66" spans="1:27" x14ac:dyDescent="0.15">
      <c r="A66" s="68">
        <v>63</v>
      </c>
      <c r="B66" s="66"/>
      <c r="C66" s="62"/>
      <c r="D66" s="55"/>
      <c r="E66" s="83"/>
      <c r="F66" s="82" t="str">
        <f t="shared" si="1"/>
        <v/>
      </c>
      <c r="G66" s="79"/>
      <c r="H66" s="61"/>
      <c r="I66" s="70"/>
      <c r="J66" s="55"/>
      <c r="K66" s="71"/>
      <c r="L66" s="71"/>
      <c r="M66" s="56"/>
      <c r="N66" s="56"/>
      <c r="O66" s="54"/>
      <c r="P66" s="55"/>
      <c r="Q66" s="55"/>
      <c r="R66" s="31">
        <f t="shared" si="2"/>
        <v>0</v>
      </c>
      <c r="S66" s="63"/>
      <c r="T66" s="53"/>
      <c r="U66" s="22" t="str">
        <f>IF(M66="","",VLOOKUP(M66,リスト!$C$2:$D$34,2,FALSE))</f>
        <v/>
      </c>
      <c r="V66" s="22" t="str">
        <f>IF($N66="","",VLOOKUP($N66,リスト!$E$2:$F$3,2,FALSE))</f>
        <v/>
      </c>
      <c r="W66" s="22" t="str">
        <f>IF(P66="","",VLOOKUP(P66,リスト!$G$2:$H$3,2,FALSE))</f>
        <v/>
      </c>
      <c r="X66" s="22" t="str">
        <f>IF(Q66="","",VLOOKUP(Q66,リスト!$I$2:$J$3,2,FALSE))</f>
        <v/>
      </c>
      <c r="Y66" s="22" t="str">
        <f t="shared" si="4"/>
        <v/>
      </c>
      <c r="Z66" s="75" t="str">
        <f>IF(K66="","",VLOOKUP(K66,リスト!$K$2:$L$5,2,FALSE))</f>
        <v/>
      </c>
      <c r="AA66" s="75" t="str">
        <f t="shared" si="3"/>
        <v/>
      </c>
    </row>
    <row r="67" spans="1:27" x14ac:dyDescent="0.15">
      <c r="A67" s="68">
        <v>64</v>
      </c>
      <c r="B67" s="66"/>
      <c r="C67" s="62"/>
      <c r="D67" s="55"/>
      <c r="E67" s="83"/>
      <c r="F67" s="82" t="str">
        <f t="shared" si="1"/>
        <v/>
      </c>
      <c r="G67" s="79"/>
      <c r="H67" s="61"/>
      <c r="I67" s="70"/>
      <c r="J67" s="55"/>
      <c r="K67" s="71"/>
      <c r="L67" s="71"/>
      <c r="M67" s="56"/>
      <c r="N67" s="56"/>
      <c r="O67" s="54"/>
      <c r="P67" s="55"/>
      <c r="Q67" s="55"/>
      <c r="R67" s="31">
        <f t="shared" si="2"/>
        <v>0</v>
      </c>
      <c r="S67" s="63"/>
      <c r="T67" s="53"/>
      <c r="U67" s="22" t="str">
        <f>IF(M67="","",VLOOKUP(M67,リスト!$C$2:$D$34,2,FALSE))</f>
        <v/>
      </c>
      <c r="V67" s="22" t="str">
        <f>IF($N67="","",VLOOKUP($N67,リスト!$E$2:$F$3,2,FALSE))</f>
        <v/>
      </c>
      <c r="W67" s="22" t="str">
        <f>IF(P67="","",VLOOKUP(P67,リスト!$G$2:$H$3,2,FALSE))</f>
        <v/>
      </c>
      <c r="X67" s="22" t="str">
        <f>IF(Q67="","",VLOOKUP(Q67,リスト!$I$2:$J$3,2,FALSE))</f>
        <v/>
      </c>
      <c r="Y67" s="22" t="str">
        <f t="shared" ref="Y67:Y98" si="5">IF(F67="","",IF(AND(F67&lt;=18,U67=2500),-1000,))</f>
        <v/>
      </c>
      <c r="Z67" s="75" t="str">
        <f>IF(K67="","",VLOOKUP(K67,リスト!$K$2:$L$5,2,FALSE))</f>
        <v/>
      </c>
      <c r="AA67" s="75" t="str">
        <f t="shared" si="3"/>
        <v/>
      </c>
    </row>
    <row r="68" spans="1:27" x14ac:dyDescent="0.15">
      <c r="A68" s="68">
        <v>65</v>
      </c>
      <c r="B68" s="66"/>
      <c r="C68" s="62"/>
      <c r="D68" s="55"/>
      <c r="E68" s="83"/>
      <c r="F68" s="82" t="str">
        <f t="shared" ref="F68:F131" si="6">IF(E68="","",DATEDIF(E68,"2017/3/31","Y"))</f>
        <v/>
      </c>
      <c r="G68" s="79"/>
      <c r="H68" s="61"/>
      <c r="I68" s="70"/>
      <c r="J68" s="55"/>
      <c r="K68" s="71"/>
      <c r="L68" s="71"/>
      <c r="M68" s="56"/>
      <c r="N68" s="56"/>
      <c r="O68" s="54"/>
      <c r="P68" s="55"/>
      <c r="Q68" s="55"/>
      <c r="R68" s="31">
        <f t="shared" ref="R68:R131" si="7">SUM(U68,V68,W68,X68,Y68,Z68,AA68)</f>
        <v>0</v>
      </c>
      <c r="S68" s="63"/>
      <c r="T68" s="53"/>
      <c r="U68" s="22" t="str">
        <f>IF(M68="","",VLOOKUP(M68,リスト!$C$2:$D$34,2,FALSE))</f>
        <v/>
      </c>
      <c r="V68" s="22" t="str">
        <f>IF($N68="","",VLOOKUP($N68,リスト!$E$2:$F$3,2,FALSE))</f>
        <v/>
      </c>
      <c r="W68" s="22" t="str">
        <f>IF(P68="","",VLOOKUP(P68,リスト!$G$2:$H$3,2,FALSE))</f>
        <v/>
      </c>
      <c r="X68" s="22" t="str">
        <f>IF(Q68="","",VLOOKUP(Q68,リスト!$I$2:$J$3,2,FALSE))</f>
        <v/>
      </c>
      <c r="Y68" s="22" t="str">
        <f t="shared" si="5"/>
        <v/>
      </c>
      <c r="Z68" s="75" t="str">
        <f>IF(K68="","",VLOOKUP(K68,リスト!$K$2:$L$5,2,FALSE))</f>
        <v/>
      </c>
      <c r="AA68" s="75" t="str">
        <f t="shared" ref="AA68:AA131" si="8">IF(AND(F68&lt;=12,K68="大会バス"),-1500,"")</f>
        <v/>
      </c>
    </row>
    <row r="69" spans="1:27" x14ac:dyDescent="0.15">
      <c r="A69" s="68">
        <v>66</v>
      </c>
      <c r="B69" s="66"/>
      <c r="C69" s="62"/>
      <c r="D69" s="55"/>
      <c r="E69" s="83"/>
      <c r="F69" s="82" t="str">
        <f t="shared" si="6"/>
        <v/>
      </c>
      <c r="G69" s="79"/>
      <c r="H69" s="61"/>
      <c r="I69" s="70"/>
      <c r="J69" s="55"/>
      <c r="K69" s="71"/>
      <c r="L69" s="71"/>
      <c r="M69" s="56"/>
      <c r="N69" s="56"/>
      <c r="O69" s="54"/>
      <c r="P69" s="55"/>
      <c r="Q69" s="55"/>
      <c r="R69" s="31">
        <f t="shared" si="7"/>
        <v>0</v>
      </c>
      <c r="S69" s="63"/>
      <c r="T69" s="53"/>
      <c r="U69" s="22" t="str">
        <f>IF(M69="","",VLOOKUP(M69,リスト!$C$2:$D$34,2,FALSE))</f>
        <v/>
      </c>
      <c r="V69" s="22" t="str">
        <f>IF($N69="","",VLOOKUP($N69,リスト!$E$2:$F$3,2,FALSE))</f>
        <v/>
      </c>
      <c r="W69" s="22" t="str">
        <f>IF(P69="","",VLOOKUP(P69,リスト!$G$2:$H$3,2,FALSE))</f>
        <v/>
      </c>
      <c r="X69" s="22" t="str">
        <f>IF(Q69="","",VLOOKUP(Q69,リスト!$I$2:$J$3,2,FALSE))</f>
        <v/>
      </c>
      <c r="Y69" s="22" t="str">
        <f t="shared" si="5"/>
        <v/>
      </c>
      <c r="Z69" s="75" t="str">
        <f>IF(K69="","",VLOOKUP(K69,リスト!$K$2:$L$5,2,FALSE))</f>
        <v/>
      </c>
      <c r="AA69" s="75" t="str">
        <f t="shared" si="8"/>
        <v/>
      </c>
    </row>
    <row r="70" spans="1:27" x14ac:dyDescent="0.15">
      <c r="A70" s="68">
        <v>67</v>
      </c>
      <c r="B70" s="66"/>
      <c r="C70" s="62"/>
      <c r="D70" s="55"/>
      <c r="E70" s="83"/>
      <c r="F70" s="82" t="str">
        <f t="shared" si="6"/>
        <v/>
      </c>
      <c r="G70" s="79"/>
      <c r="H70" s="61"/>
      <c r="I70" s="70"/>
      <c r="J70" s="55"/>
      <c r="K70" s="71"/>
      <c r="L70" s="71"/>
      <c r="M70" s="56"/>
      <c r="N70" s="56"/>
      <c r="O70" s="54"/>
      <c r="P70" s="55"/>
      <c r="Q70" s="55"/>
      <c r="R70" s="31">
        <f t="shared" si="7"/>
        <v>0</v>
      </c>
      <c r="S70" s="63"/>
      <c r="T70" s="53"/>
      <c r="U70" s="22" t="str">
        <f>IF(M70="","",VLOOKUP(M70,リスト!$C$2:$D$34,2,FALSE))</f>
        <v/>
      </c>
      <c r="V70" s="22" t="str">
        <f>IF($N70="","",VLOOKUP($N70,リスト!$E$2:$F$3,2,FALSE))</f>
        <v/>
      </c>
      <c r="W70" s="22" t="str">
        <f>IF(P70="","",VLOOKUP(P70,リスト!$G$2:$H$3,2,FALSE))</f>
        <v/>
      </c>
      <c r="X70" s="22" t="str">
        <f>IF(Q70="","",VLOOKUP(Q70,リスト!$I$2:$J$3,2,FALSE))</f>
        <v/>
      </c>
      <c r="Y70" s="22" t="str">
        <f t="shared" si="5"/>
        <v/>
      </c>
      <c r="Z70" s="75" t="str">
        <f>IF(K70="","",VLOOKUP(K70,リスト!$K$2:$L$5,2,FALSE))</f>
        <v/>
      </c>
      <c r="AA70" s="75" t="str">
        <f t="shared" si="8"/>
        <v/>
      </c>
    </row>
    <row r="71" spans="1:27" x14ac:dyDescent="0.15">
      <c r="A71" s="68">
        <v>68</v>
      </c>
      <c r="B71" s="66"/>
      <c r="C71" s="62"/>
      <c r="D71" s="55"/>
      <c r="E71" s="83"/>
      <c r="F71" s="82" t="str">
        <f t="shared" si="6"/>
        <v/>
      </c>
      <c r="G71" s="79"/>
      <c r="H71" s="61"/>
      <c r="I71" s="70"/>
      <c r="J71" s="55"/>
      <c r="K71" s="71"/>
      <c r="L71" s="71"/>
      <c r="M71" s="56"/>
      <c r="N71" s="56"/>
      <c r="O71" s="54"/>
      <c r="P71" s="55"/>
      <c r="Q71" s="55"/>
      <c r="R71" s="31">
        <f t="shared" si="7"/>
        <v>0</v>
      </c>
      <c r="S71" s="63"/>
      <c r="T71" s="53"/>
      <c r="U71" s="22" t="str">
        <f>IF(M71="","",VLOOKUP(M71,リスト!$C$2:$D$34,2,FALSE))</f>
        <v/>
      </c>
      <c r="V71" s="22" t="str">
        <f>IF($N71="","",VLOOKUP($N71,リスト!$E$2:$F$3,2,FALSE))</f>
        <v/>
      </c>
      <c r="W71" s="22" t="str">
        <f>IF(P71="","",VLOOKUP(P71,リスト!$G$2:$H$3,2,FALSE))</f>
        <v/>
      </c>
      <c r="X71" s="22" t="str">
        <f>IF(Q71="","",VLOOKUP(Q71,リスト!$I$2:$J$3,2,FALSE))</f>
        <v/>
      </c>
      <c r="Y71" s="22" t="str">
        <f t="shared" si="5"/>
        <v/>
      </c>
      <c r="Z71" s="75" t="str">
        <f>IF(K71="","",VLOOKUP(K71,リスト!$K$2:$L$5,2,FALSE))</f>
        <v/>
      </c>
      <c r="AA71" s="75" t="str">
        <f t="shared" si="8"/>
        <v/>
      </c>
    </row>
    <row r="72" spans="1:27" x14ac:dyDescent="0.15">
      <c r="A72" s="68">
        <v>69</v>
      </c>
      <c r="B72" s="66"/>
      <c r="C72" s="62"/>
      <c r="D72" s="55"/>
      <c r="E72" s="83"/>
      <c r="F72" s="82" t="str">
        <f t="shared" si="6"/>
        <v/>
      </c>
      <c r="G72" s="79"/>
      <c r="H72" s="61"/>
      <c r="I72" s="70"/>
      <c r="J72" s="55"/>
      <c r="K72" s="71"/>
      <c r="L72" s="71"/>
      <c r="M72" s="56"/>
      <c r="N72" s="56"/>
      <c r="O72" s="54"/>
      <c r="P72" s="55"/>
      <c r="Q72" s="55"/>
      <c r="R72" s="31">
        <f t="shared" si="7"/>
        <v>0</v>
      </c>
      <c r="S72" s="63"/>
      <c r="T72" s="53"/>
      <c r="U72" s="22" t="str">
        <f>IF(M72="","",VLOOKUP(M72,リスト!$C$2:$D$34,2,FALSE))</f>
        <v/>
      </c>
      <c r="V72" s="22" t="str">
        <f>IF($N72="","",VLOOKUP($N72,リスト!$E$2:$F$3,2,FALSE))</f>
        <v/>
      </c>
      <c r="W72" s="22" t="str">
        <f>IF(P72="","",VLOOKUP(P72,リスト!$G$2:$H$3,2,FALSE))</f>
        <v/>
      </c>
      <c r="X72" s="22" t="str">
        <f>IF(Q72="","",VLOOKUP(Q72,リスト!$I$2:$J$3,2,FALSE))</f>
        <v/>
      </c>
      <c r="Y72" s="22" t="str">
        <f t="shared" si="5"/>
        <v/>
      </c>
      <c r="Z72" s="75" t="str">
        <f>IF(K72="","",VLOOKUP(K72,リスト!$K$2:$L$5,2,FALSE))</f>
        <v/>
      </c>
      <c r="AA72" s="75" t="str">
        <f t="shared" si="8"/>
        <v/>
      </c>
    </row>
    <row r="73" spans="1:27" x14ac:dyDescent="0.15">
      <c r="A73" s="68">
        <v>70</v>
      </c>
      <c r="B73" s="66"/>
      <c r="C73" s="62"/>
      <c r="D73" s="55"/>
      <c r="E73" s="83"/>
      <c r="F73" s="82" t="str">
        <f t="shared" si="6"/>
        <v/>
      </c>
      <c r="G73" s="79"/>
      <c r="H73" s="61"/>
      <c r="I73" s="70"/>
      <c r="J73" s="55"/>
      <c r="K73" s="71"/>
      <c r="L73" s="71"/>
      <c r="M73" s="56"/>
      <c r="N73" s="56"/>
      <c r="O73" s="54"/>
      <c r="P73" s="55"/>
      <c r="Q73" s="55"/>
      <c r="R73" s="31">
        <f t="shared" si="7"/>
        <v>0</v>
      </c>
      <c r="S73" s="63"/>
      <c r="T73" s="53"/>
      <c r="U73" s="22" t="str">
        <f>IF(M73="","",VLOOKUP(M73,リスト!$C$2:$D$34,2,FALSE))</f>
        <v/>
      </c>
      <c r="V73" s="22" t="str">
        <f>IF($N73="","",VLOOKUP($N73,リスト!$E$2:$F$3,2,FALSE))</f>
        <v/>
      </c>
      <c r="W73" s="22" t="str">
        <f>IF(P73="","",VLOOKUP(P73,リスト!$G$2:$H$3,2,FALSE))</f>
        <v/>
      </c>
      <c r="X73" s="22" t="str">
        <f>IF(Q73="","",VLOOKUP(Q73,リスト!$I$2:$J$3,2,FALSE))</f>
        <v/>
      </c>
      <c r="Y73" s="22" t="str">
        <f t="shared" si="5"/>
        <v/>
      </c>
      <c r="Z73" s="75" t="str">
        <f>IF(K73="","",VLOOKUP(K73,リスト!$K$2:$L$5,2,FALSE))</f>
        <v/>
      </c>
      <c r="AA73" s="75" t="str">
        <f t="shared" si="8"/>
        <v/>
      </c>
    </row>
    <row r="74" spans="1:27" x14ac:dyDescent="0.15">
      <c r="A74" s="68">
        <v>71</v>
      </c>
      <c r="B74" s="66"/>
      <c r="C74" s="62"/>
      <c r="D74" s="55"/>
      <c r="E74" s="83"/>
      <c r="F74" s="82" t="str">
        <f t="shared" si="6"/>
        <v/>
      </c>
      <c r="G74" s="79"/>
      <c r="H74" s="61"/>
      <c r="I74" s="70"/>
      <c r="J74" s="55"/>
      <c r="K74" s="71"/>
      <c r="L74" s="71"/>
      <c r="M74" s="56"/>
      <c r="N74" s="56"/>
      <c r="O74" s="54"/>
      <c r="P74" s="55"/>
      <c r="Q74" s="55"/>
      <c r="R74" s="31">
        <f t="shared" si="7"/>
        <v>0</v>
      </c>
      <c r="S74" s="63"/>
      <c r="T74" s="53"/>
      <c r="U74" s="22" t="str">
        <f>IF(M74="","",VLOOKUP(M74,リスト!$C$2:$D$34,2,FALSE))</f>
        <v/>
      </c>
      <c r="V74" s="22" t="str">
        <f>IF($N74="","",VLOOKUP($N74,リスト!$E$2:$F$3,2,FALSE))</f>
        <v/>
      </c>
      <c r="W74" s="22" t="str">
        <f>IF(P74="","",VLOOKUP(P74,リスト!$G$2:$H$3,2,FALSE))</f>
        <v/>
      </c>
      <c r="X74" s="22" t="str">
        <f>IF(Q74="","",VLOOKUP(Q74,リスト!$I$2:$J$3,2,FALSE))</f>
        <v/>
      </c>
      <c r="Y74" s="22" t="str">
        <f t="shared" si="5"/>
        <v/>
      </c>
      <c r="Z74" s="75" t="str">
        <f>IF(K74="","",VLOOKUP(K74,リスト!$K$2:$L$5,2,FALSE))</f>
        <v/>
      </c>
      <c r="AA74" s="75" t="str">
        <f t="shared" si="8"/>
        <v/>
      </c>
    </row>
    <row r="75" spans="1:27" x14ac:dyDescent="0.15">
      <c r="A75" s="68">
        <v>72</v>
      </c>
      <c r="B75" s="66"/>
      <c r="C75" s="62"/>
      <c r="D75" s="55"/>
      <c r="E75" s="83"/>
      <c r="F75" s="82" t="str">
        <f t="shared" si="6"/>
        <v/>
      </c>
      <c r="G75" s="79"/>
      <c r="H75" s="61"/>
      <c r="I75" s="70"/>
      <c r="J75" s="55"/>
      <c r="K75" s="71"/>
      <c r="L75" s="71"/>
      <c r="M75" s="56"/>
      <c r="N75" s="56"/>
      <c r="O75" s="54"/>
      <c r="P75" s="55"/>
      <c r="Q75" s="55"/>
      <c r="R75" s="31">
        <f t="shared" si="7"/>
        <v>0</v>
      </c>
      <c r="S75" s="63"/>
      <c r="T75" s="53"/>
      <c r="U75" s="22" t="str">
        <f>IF(M75="","",VLOOKUP(M75,リスト!$C$2:$D$34,2,FALSE))</f>
        <v/>
      </c>
      <c r="V75" s="22" t="str">
        <f>IF($N75="","",VLOOKUP($N75,リスト!$E$2:$F$3,2,FALSE))</f>
        <v/>
      </c>
      <c r="W75" s="22" t="str">
        <f>IF(P75="","",VLOOKUP(P75,リスト!$G$2:$H$3,2,FALSE))</f>
        <v/>
      </c>
      <c r="X75" s="22" t="str">
        <f>IF(Q75="","",VLOOKUP(Q75,リスト!$I$2:$J$3,2,FALSE))</f>
        <v/>
      </c>
      <c r="Y75" s="22" t="str">
        <f t="shared" si="5"/>
        <v/>
      </c>
      <c r="Z75" s="75" t="str">
        <f>IF(K75="","",VLOOKUP(K75,リスト!$K$2:$L$5,2,FALSE))</f>
        <v/>
      </c>
      <c r="AA75" s="75" t="str">
        <f t="shared" si="8"/>
        <v/>
      </c>
    </row>
    <row r="76" spans="1:27" x14ac:dyDescent="0.15">
      <c r="A76" s="68">
        <v>73</v>
      </c>
      <c r="B76" s="66"/>
      <c r="C76" s="62"/>
      <c r="D76" s="55"/>
      <c r="E76" s="83"/>
      <c r="F76" s="82" t="str">
        <f t="shared" si="6"/>
        <v/>
      </c>
      <c r="G76" s="79"/>
      <c r="H76" s="61"/>
      <c r="I76" s="70"/>
      <c r="J76" s="55"/>
      <c r="K76" s="71"/>
      <c r="L76" s="71"/>
      <c r="M76" s="56"/>
      <c r="N76" s="56"/>
      <c r="O76" s="54"/>
      <c r="P76" s="55"/>
      <c r="Q76" s="55"/>
      <c r="R76" s="31">
        <f t="shared" si="7"/>
        <v>0</v>
      </c>
      <c r="S76" s="63"/>
      <c r="T76" s="53"/>
      <c r="U76" s="22" t="str">
        <f>IF(M76="","",VLOOKUP(M76,リスト!$C$2:$D$34,2,FALSE))</f>
        <v/>
      </c>
      <c r="V76" s="22" t="str">
        <f>IF($N76="","",VLOOKUP($N76,リスト!$E$2:$F$3,2,FALSE))</f>
        <v/>
      </c>
      <c r="W76" s="22" t="str">
        <f>IF(P76="","",VLOOKUP(P76,リスト!$G$2:$H$3,2,FALSE))</f>
        <v/>
      </c>
      <c r="X76" s="22" t="str">
        <f>IF(Q76="","",VLOOKUP(Q76,リスト!$I$2:$J$3,2,FALSE))</f>
        <v/>
      </c>
      <c r="Y76" s="22" t="str">
        <f t="shared" si="5"/>
        <v/>
      </c>
      <c r="Z76" s="75" t="str">
        <f>IF(K76="","",VLOOKUP(K76,リスト!$K$2:$L$5,2,FALSE))</f>
        <v/>
      </c>
      <c r="AA76" s="75" t="str">
        <f t="shared" si="8"/>
        <v/>
      </c>
    </row>
    <row r="77" spans="1:27" x14ac:dyDescent="0.15">
      <c r="A77" s="68">
        <v>74</v>
      </c>
      <c r="B77" s="66"/>
      <c r="C77" s="62"/>
      <c r="D77" s="55"/>
      <c r="E77" s="83"/>
      <c r="F77" s="82" t="str">
        <f t="shared" si="6"/>
        <v/>
      </c>
      <c r="G77" s="79"/>
      <c r="H77" s="61"/>
      <c r="I77" s="70"/>
      <c r="J77" s="55"/>
      <c r="K77" s="71"/>
      <c r="L77" s="71"/>
      <c r="M77" s="56"/>
      <c r="N77" s="56"/>
      <c r="O77" s="54"/>
      <c r="P77" s="55"/>
      <c r="Q77" s="55"/>
      <c r="R77" s="31">
        <f t="shared" si="7"/>
        <v>0</v>
      </c>
      <c r="S77" s="63"/>
      <c r="T77" s="53"/>
      <c r="U77" s="22" t="str">
        <f>IF(M77="","",VLOOKUP(M77,リスト!$C$2:$D$34,2,FALSE))</f>
        <v/>
      </c>
      <c r="V77" s="22" t="str">
        <f>IF($N77="","",VLOOKUP($N77,リスト!$E$2:$F$3,2,FALSE))</f>
        <v/>
      </c>
      <c r="W77" s="22" t="str">
        <f>IF(P77="","",VLOOKUP(P77,リスト!$G$2:$H$3,2,FALSE))</f>
        <v/>
      </c>
      <c r="X77" s="22" t="str">
        <f>IF(Q77="","",VLOOKUP(Q77,リスト!$I$2:$J$3,2,FALSE))</f>
        <v/>
      </c>
      <c r="Y77" s="22" t="str">
        <f t="shared" si="5"/>
        <v/>
      </c>
      <c r="Z77" s="75" t="str">
        <f>IF(K77="","",VLOOKUP(K77,リスト!$K$2:$L$5,2,FALSE))</f>
        <v/>
      </c>
      <c r="AA77" s="75" t="str">
        <f t="shared" si="8"/>
        <v/>
      </c>
    </row>
    <row r="78" spans="1:27" x14ac:dyDescent="0.15">
      <c r="A78" s="68">
        <v>75</v>
      </c>
      <c r="B78" s="66"/>
      <c r="C78" s="62"/>
      <c r="D78" s="55"/>
      <c r="E78" s="83"/>
      <c r="F78" s="82" t="str">
        <f t="shared" si="6"/>
        <v/>
      </c>
      <c r="G78" s="79"/>
      <c r="H78" s="61"/>
      <c r="I78" s="70"/>
      <c r="J78" s="55"/>
      <c r="K78" s="71"/>
      <c r="L78" s="71"/>
      <c r="M78" s="56"/>
      <c r="N78" s="56"/>
      <c r="O78" s="54"/>
      <c r="P78" s="55"/>
      <c r="Q78" s="55"/>
      <c r="R78" s="31">
        <f t="shared" si="7"/>
        <v>0</v>
      </c>
      <c r="S78" s="63"/>
      <c r="T78" s="53"/>
      <c r="U78" s="22" t="str">
        <f>IF(M78="","",VLOOKUP(M78,リスト!$C$2:$D$34,2,FALSE))</f>
        <v/>
      </c>
      <c r="V78" s="22" t="str">
        <f>IF($N78="","",VLOOKUP($N78,リスト!$E$2:$F$3,2,FALSE))</f>
        <v/>
      </c>
      <c r="W78" s="22" t="str">
        <f>IF(P78="","",VLOOKUP(P78,リスト!$G$2:$H$3,2,FALSE))</f>
        <v/>
      </c>
      <c r="X78" s="22" t="str">
        <f>IF(Q78="","",VLOOKUP(Q78,リスト!$I$2:$J$3,2,FALSE))</f>
        <v/>
      </c>
      <c r="Y78" s="22" t="str">
        <f t="shared" si="5"/>
        <v/>
      </c>
      <c r="Z78" s="75" t="str">
        <f>IF(K78="","",VLOOKUP(K78,リスト!$K$2:$L$5,2,FALSE))</f>
        <v/>
      </c>
      <c r="AA78" s="75" t="str">
        <f t="shared" si="8"/>
        <v/>
      </c>
    </row>
    <row r="79" spans="1:27" x14ac:dyDescent="0.15">
      <c r="A79" s="68">
        <v>76</v>
      </c>
      <c r="B79" s="66"/>
      <c r="C79" s="62"/>
      <c r="D79" s="55"/>
      <c r="E79" s="83"/>
      <c r="F79" s="82" t="str">
        <f t="shared" si="6"/>
        <v/>
      </c>
      <c r="G79" s="79"/>
      <c r="H79" s="61"/>
      <c r="I79" s="70"/>
      <c r="J79" s="55"/>
      <c r="K79" s="71"/>
      <c r="L79" s="71"/>
      <c r="M79" s="56"/>
      <c r="N79" s="56"/>
      <c r="O79" s="54"/>
      <c r="P79" s="55"/>
      <c r="Q79" s="55"/>
      <c r="R79" s="31">
        <f t="shared" si="7"/>
        <v>0</v>
      </c>
      <c r="S79" s="63"/>
      <c r="T79" s="53"/>
      <c r="U79" s="22" t="str">
        <f>IF(M79="","",VLOOKUP(M79,リスト!$C$2:$D$34,2,FALSE))</f>
        <v/>
      </c>
      <c r="V79" s="22" t="str">
        <f>IF($N79="","",VLOOKUP($N79,リスト!$E$2:$F$3,2,FALSE))</f>
        <v/>
      </c>
      <c r="W79" s="22" t="str">
        <f>IF(P79="","",VLOOKUP(P79,リスト!$G$2:$H$3,2,FALSE))</f>
        <v/>
      </c>
      <c r="X79" s="22" t="str">
        <f>IF(Q79="","",VLOOKUP(Q79,リスト!$I$2:$J$3,2,FALSE))</f>
        <v/>
      </c>
      <c r="Y79" s="22" t="str">
        <f t="shared" si="5"/>
        <v/>
      </c>
      <c r="Z79" s="75" t="str">
        <f>IF(K79="","",VLOOKUP(K79,リスト!$K$2:$L$5,2,FALSE))</f>
        <v/>
      </c>
      <c r="AA79" s="75" t="str">
        <f t="shared" si="8"/>
        <v/>
      </c>
    </row>
    <row r="80" spans="1:27" x14ac:dyDescent="0.15">
      <c r="A80" s="68">
        <v>77</v>
      </c>
      <c r="B80" s="66"/>
      <c r="C80" s="62"/>
      <c r="D80" s="55"/>
      <c r="E80" s="83"/>
      <c r="F80" s="82" t="str">
        <f t="shared" si="6"/>
        <v/>
      </c>
      <c r="G80" s="79"/>
      <c r="H80" s="61"/>
      <c r="I80" s="70"/>
      <c r="J80" s="55"/>
      <c r="K80" s="71"/>
      <c r="L80" s="71"/>
      <c r="M80" s="56"/>
      <c r="N80" s="56"/>
      <c r="O80" s="54"/>
      <c r="P80" s="55"/>
      <c r="Q80" s="55"/>
      <c r="R80" s="31">
        <f t="shared" si="7"/>
        <v>0</v>
      </c>
      <c r="S80" s="63"/>
      <c r="T80" s="53"/>
      <c r="U80" s="22" t="str">
        <f>IF(M80="","",VLOOKUP(M80,リスト!$C$2:$D$34,2,FALSE))</f>
        <v/>
      </c>
      <c r="V80" s="22" t="str">
        <f>IF($N80="","",VLOOKUP($N80,リスト!$E$2:$F$3,2,FALSE))</f>
        <v/>
      </c>
      <c r="W80" s="22" t="str">
        <f>IF(P80="","",VLOOKUP(P80,リスト!$G$2:$H$3,2,FALSE))</f>
        <v/>
      </c>
      <c r="X80" s="22" t="str">
        <f>IF(Q80="","",VLOOKUP(Q80,リスト!$I$2:$J$3,2,FALSE))</f>
        <v/>
      </c>
      <c r="Y80" s="22" t="str">
        <f t="shared" si="5"/>
        <v/>
      </c>
      <c r="Z80" s="75" t="str">
        <f>IF(K80="","",VLOOKUP(K80,リスト!$K$2:$L$5,2,FALSE))</f>
        <v/>
      </c>
      <c r="AA80" s="75" t="str">
        <f t="shared" si="8"/>
        <v/>
      </c>
    </row>
    <row r="81" spans="1:27" x14ac:dyDescent="0.15">
      <c r="A81" s="68">
        <v>78</v>
      </c>
      <c r="B81" s="66"/>
      <c r="C81" s="62"/>
      <c r="D81" s="55"/>
      <c r="E81" s="83"/>
      <c r="F81" s="82" t="str">
        <f t="shared" si="6"/>
        <v/>
      </c>
      <c r="G81" s="79"/>
      <c r="H81" s="61"/>
      <c r="I81" s="70"/>
      <c r="J81" s="55"/>
      <c r="K81" s="71"/>
      <c r="L81" s="71"/>
      <c r="M81" s="56"/>
      <c r="N81" s="56"/>
      <c r="O81" s="54"/>
      <c r="P81" s="55"/>
      <c r="Q81" s="55"/>
      <c r="R81" s="31">
        <f t="shared" si="7"/>
        <v>0</v>
      </c>
      <c r="S81" s="63"/>
      <c r="T81" s="53"/>
      <c r="U81" s="22" t="str">
        <f>IF(M81="","",VLOOKUP(M81,リスト!$C$2:$D$34,2,FALSE))</f>
        <v/>
      </c>
      <c r="V81" s="22" t="str">
        <f>IF($N81="","",VLOOKUP($N81,リスト!$E$2:$F$3,2,FALSE))</f>
        <v/>
      </c>
      <c r="W81" s="22" t="str">
        <f>IF(P81="","",VLOOKUP(P81,リスト!$G$2:$H$3,2,FALSE))</f>
        <v/>
      </c>
      <c r="X81" s="22" t="str">
        <f>IF(Q81="","",VLOOKUP(Q81,リスト!$I$2:$J$3,2,FALSE))</f>
        <v/>
      </c>
      <c r="Y81" s="22" t="str">
        <f t="shared" si="5"/>
        <v/>
      </c>
      <c r="Z81" s="75" t="str">
        <f>IF(K81="","",VLOOKUP(K81,リスト!$K$2:$L$5,2,FALSE))</f>
        <v/>
      </c>
      <c r="AA81" s="75" t="str">
        <f t="shared" si="8"/>
        <v/>
      </c>
    </row>
    <row r="82" spans="1:27" x14ac:dyDescent="0.15">
      <c r="A82" s="68">
        <v>79</v>
      </c>
      <c r="B82" s="66"/>
      <c r="C82" s="62"/>
      <c r="D82" s="55"/>
      <c r="E82" s="83"/>
      <c r="F82" s="82" t="str">
        <f t="shared" si="6"/>
        <v/>
      </c>
      <c r="G82" s="79"/>
      <c r="H82" s="61"/>
      <c r="I82" s="70"/>
      <c r="J82" s="55"/>
      <c r="K82" s="71"/>
      <c r="L82" s="71"/>
      <c r="M82" s="56"/>
      <c r="N82" s="56"/>
      <c r="O82" s="54"/>
      <c r="P82" s="55"/>
      <c r="Q82" s="55"/>
      <c r="R82" s="31">
        <f t="shared" si="7"/>
        <v>0</v>
      </c>
      <c r="S82" s="63"/>
      <c r="T82" s="53"/>
      <c r="U82" s="22" t="str">
        <f>IF(M82="","",VLOOKUP(M82,リスト!$C$2:$D$34,2,FALSE))</f>
        <v/>
      </c>
      <c r="V82" s="22" t="str">
        <f>IF($N82="","",VLOOKUP($N82,リスト!$E$2:$F$3,2,FALSE))</f>
        <v/>
      </c>
      <c r="W82" s="22" t="str">
        <f>IF(P82="","",VLOOKUP(P82,リスト!$G$2:$H$3,2,FALSE))</f>
        <v/>
      </c>
      <c r="X82" s="22" t="str">
        <f>IF(Q82="","",VLOOKUP(Q82,リスト!$I$2:$J$3,2,FALSE))</f>
        <v/>
      </c>
      <c r="Y82" s="22" t="str">
        <f t="shared" si="5"/>
        <v/>
      </c>
      <c r="Z82" s="75" t="str">
        <f>IF(K82="","",VLOOKUP(K82,リスト!$K$2:$L$5,2,FALSE))</f>
        <v/>
      </c>
      <c r="AA82" s="75" t="str">
        <f t="shared" si="8"/>
        <v/>
      </c>
    </row>
    <row r="83" spans="1:27" x14ac:dyDescent="0.15">
      <c r="A83" s="68">
        <v>80</v>
      </c>
      <c r="B83" s="66"/>
      <c r="C83" s="62"/>
      <c r="D83" s="55"/>
      <c r="E83" s="83"/>
      <c r="F83" s="82" t="str">
        <f t="shared" si="6"/>
        <v/>
      </c>
      <c r="G83" s="79"/>
      <c r="H83" s="61"/>
      <c r="I83" s="70"/>
      <c r="J83" s="55"/>
      <c r="K83" s="71"/>
      <c r="L83" s="71"/>
      <c r="M83" s="56"/>
      <c r="N83" s="56"/>
      <c r="O83" s="54"/>
      <c r="P83" s="55"/>
      <c r="Q83" s="55"/>
      <c r="R83" s="31">
        <f t="shared" si="7"/>
        <v>0</v>
      </c>
      <c r="S83" s="63"/>
      <c r="T83" s="53"/>
      <c r="U83" s="22" t="str">
        <f>IF(M83="","",VLOOKUP(M83,リスト!$C$2:$D$34,2,FALSE))</f>
        <v/>
      </c>
      <c r="V83" s="22" t="str">
        <f>IF($N83="","",VLOOKUP($N83,リスト!$E$2:$F$3,2,FALSE))</f>
        <v/>
      </c>
      <c r="W83" s="22" t="str">
        <f>IF(P83="","",VLOOKUP(P83,リスト!$G$2:$H$3,2,FALSE))</f>
        <v/>
      </c>
      <c r="X83" s="22" t="str">
        <f>IF(Q83="","",VLOOKUP(Q83,リスト!$I$2:$J$3,2,FALSE))</f>
        <v/>
      </c>
      <c r="Y83" s="22" t="str">
        <f t="shared" si="5"/>
        <v/>
      </c>
      <c r="Z83" s="75" t="str">
        <f>IF(K83="","",VLOOKUP(K83,リスト!$K$2:$L$5,2,FALSE))</f>
        <v/>
      </c>
      <c r="AA83" s="75" t="str">
        <f t="shared" si="8"/>
        <v/>
      </c>
    </row>
    <row r="84" spans="1:27" x14ac:dyDescent="0.15">
      <c r="A84" s="68">
        <v>81</v>
      </c>
      <c r="B84" s="66"/>
      <c r="C84" s="62"/>
      <c r="D84" s="55"/>
      <c r="E84" s="83"/>
      <c r="F84" s="82" t="str">
        <f t="shared" si="6"/>
        <v/>
      </c>
      <c r="G84" s="79"/>
      <c r="H84" s="61"/>
      <c r="I84" s="70"/>
      <c r="J84" s="55"/>
      <c r="K84" s="71"/>
      <c r="L84" s="71"/>
      <c r="M84" s="56"/>
      <c r="N84" s="56"/>
      <c r="O84" s="54"/>
      <c r="P84" s="55"/>
      <c r="Q84" s="55"/>
      <c r="R84" s="31">
        <f t="shared" si="7"/>
        <v>0</v>
      </c>
      <c r="S84" s="63"/>
      <c r="T84" s="53"/>
      <c r="U84" s="22" t="str">
        <f>IF(M84="","",VLOOKUP(M84,リスト!$C$2:$D$34,2,FALSE))</f>
        <v/>
      </c>
      <c r="V84" s="22" t="str">
        <f>IF($N84="","",VLOOKUP($N84,リスト!$E$2:$F$3,2,FALSE))</f>
        <v/>
      </c>
      <c r="W84" s="22" t="str">
        <f>IF(P84="","",VLOOKUP(P84,リスト!$G$2:$H$3,2,FALSE))</f>
        <v/>
      </c>
      <c r="X84" s="22" t="str">
        <f>IF(Q84="","",VLOOKUP(Q84,リスト!$I$2:$J$3,2,FALSE))</f>
        <v/>
      </c>
      <c r="Y84" s="22" t="str">
        <f t="shared" si="5"/>
        <v/>
      </c>
      <c r="Z84" s="75" t="str">
        <f>IF(K84="","",VLOOKUP(K84,リスト!$K$2:$L$5,2,FALSE))</f>
        <v/>
      </c>
      <c r="AA84" s="75" t="str">
        <f t="shared" si="8"/>
        <v/>
      </c>
    </row>
    <row r="85" spans="1:27" x14ac:dyDescent="0.15">
      <c r="A85" s="68">
        <v>82</v>
      </c>
      <c r="B85" s="66"/>
      <c r="C85" s="62"/>
      <c r="D85" s="55"/>
      <c r="E85" s="83"/>
      <c r="F85" s="82" t="str">
        <f t="shared" si="6"/>
        <v/>
      </c>
      <c r="G85" s="79"/>
      <c r="H85" s="61"/>
      <c r="I85" s="70"/>
      <c r="J85" s="55"/>
      <c r="K85" s="71"/>
      <c r="L85" s="71"/>
      <c r="M85" s="56"/>
      <c r="N85" s="56"/>
      <c r="O85" s="54"/>
      <c r="P85" s="55"/>
      <c r="Q85" s="55"/>
      <c r="R85" s="31">
        <f t="shared" si="7"/>
        <v>0</v>
      </c>
      <c r="S85" s="63"/>
      <c r="T85" s="53"/>
      <c r="U85" s="22" t="str">
        <f>IF(M85="","",VLOOKUP(M85,リスト!$C$2:$D$34,2,FALSE))</f>
        <v/>
      </c>
      <c r="V85" s="22" t="str">
        <f>IF($N85="","",VLOOKUP($N85,リスト!$E$2:$F$3,2,FALSE))</f>
        <v/>
      </c>
      <c r="W85" s="22" t="str">
        <f>IF(P85="","",VLOOKUP(P85,リスト!$G$2:$H$3,2,FALSE))</f>
        <v/>
      </c>
      <c r="X85" s="22" t="str">
        <f>IF(Q85="","",VLOOKUP(Q85,リスト!$I$2:$J$3,2,FALSE))</f>
        <v/>
      </c>
      <c r="Y85" s="22" t="str">
        <f t="shared" si="5"/>
        <v/>
      </c>
      <c r="Z85" s="75" t="str">
        <f>IF(K85="","",VLOOKUP(K85,リスト!$K$2:$L$5,2,FALSE))</f>
        <v/>
      </c>
      <c r="AA85" s="75" t="str">
        <f t="shared" si="8"/>
        <v/>
      </c>
    </row>
    <row r="86" spans="1:27" x14ac:dyDescent="0.15">
      <c r="A86" s="68">
        <v>83</v>
      </c>
      <c r="B86" s="66"/>
      <c r="C86" s="62"/>
      <c r="D86" s="55"/>
      <c r="E86" s="83"/>
      <c r="F86" s="82" t="str">
        <f t="shared" si="6"/>
        <v/>
      </c>
      <c r="G86" s="79"/>
      <c r="H86" s="61"/>
      <c r="I86" s="70"/>
      <c r="J86" s="55"/>
      <c r="K86" s="71"/>
      <c r="L86" s="71"/>
      <c r="M86" s="56"/>
      <c r="N86" s="56"/>
      <c r="O86" s="54"/>
      <c r="P86" s="55"/>
      <c r="Q86" s="55"/>
      <c r="R86" s="31">
        <f t="shared" si="7"/>
        <v>0</v>
      </c>
      <c r="S86" s="63"/>
      <c r="T86" s="53"/>
      <c r="U86" s="22" t="str">
        <f>IF(M86="","",VLOOKUP(M86,リスト!$C$2:$D$34,2,FALSE))</f>
        <v/>
      </c>
      <c r="V86" s="22" t="str">
        <f>IF($N86="","",VLOOKUP($N86,リスト!$E$2:$F$3,2,FALSE))</f>
        <v/>
      </c>
      <c r="W86" s="22" t="str">
        <f>IF(P86="","",VLOOKUP(P86,リスト!$G$2:$H$3,2,FALSE))</f>
        <v/>
      </c>
      <c r="X86" s="22" t="str">
        <f>IF(Q86="","",VLOOKUP(Q86,リスト!$I$2:$J$3,2,FALSE))</f>
        <v/>
      </c>
      <c r="Y86" s="22" t="str">
        <f t="shared" si="5"/>
        <v/>
      </c>
      <c r="Z86" s="75" t="str">
        <f>IF(K86="","",VLOOKUP(K86,リスト!$K$2:$L$5,2,FALSE))</f>
        <v/>
      </c>
      <c r="AA86" s="75" t="str">
        <f t="shared" si="8"/>
        <v/>
      </c>
    </row>
    <row r="87" spans="1:27" x14ac:dyDescent="0.15">
      <c r="A87" s="68">
        <v>84</v>
      </c>
      <c r="B87" s="66"/>
      <c r="C87" s="62"/>
      <c r="D87" s="55"/>
      <c r="E87" s="83"/>
      <c r="F87" s="82" t="str">
        <f t="shared" si="6"/>
        <v/>
      </c>
      <c r="G87" s="79"/>
      <c r="H87" s="61"/>
      <c r="I87" s="70"/>
      <c r="J87" s="55"/>
      <c r="K87" s="71"/>
      <c r="L87" s="71"/>
      <c r="M87" s="56"/>
      <c r="N87" s="56"/>
      <c r="O87" s="54"/>
      <c r="P87" s="55"/>
      <c r="Q87" s="55"/>
      <c r="R87" s="31">
        <f t="shared" si="7"/>
        <v>0</v>
      </c>
      <c r="S87" s="63"/>
      <c r="T87" s="53"/>
      <c r="U87" s="22" t="str">
        <f>IF(M87="","",VLOOKUP(M87,リスト!$C$2:$D$34,2,FALSE))</f>
        <v/>
      </c>
      <c r="V87" s="22" t="str">
        <f>IF($N87="","",VLOOKUP($N87,リスト!$E$2:$F$3,2,FALSE))</f>
        <v/>
      </c>
      <c r="W87" s="22" t="str">
        <f>IF(P87="","",VLOOKUP(P87,リスト!$G$2:$H$3,2,FALSE))</f>
        <v/>
      </c>
      <c r="X87" s="22" t="str">
        <f>IF(Q87="","",VLOOKUP(Q87,リスト!$I$2:$J$3,2,FALSE))</f>
        <v/>
      </c>
      <c r="Y87" s="22" t="str">
        <f t="shared" si="5"/>
        <v/>
      </c>
      <c r="Z87" s="75" t="str">
        <f>IF(K87="","",VLOOKUP(K87,リスト!$K$2:$L$5,2,FALSE))</f>
        <v/>
      </c>
      <c r="AA87" s="75" t="str">
        <f t="shared" si="8"/>
        <v/>
      </c>
    </row>
    <row r="88" spans="1:27" x14ac:dyDescent="0.15">
      <c r="A88" s="68">
        <v>85</v>
      </c>
      <c r="B88" s="66"/>
      <c r="C88" s="62"/>
      <c r="D88" s="55"/>
      <c r="E88" s="83"/>
      <c r="F88" s="82" t="str">
        <f t="shared" si="6"/>
        <v/>
      </c>
      <c r="G88" s="79"/>
      <c r="H88" s="61"/>
      <c r="I88" s="70"/>
      <c r="J88" s="55"/>
      <c r="K88" s="71"/>
      <c r="L88" s="71"/>
      <c r="M88" s="56"/>
      <c r="N88" s="56"/>
      <c r="O88" s="54"/>
      <c r="P88" s="55"/>
      <c r="Q88" s="55"/>
      <c r="R88" s="31">
        <f t="shared" si="7"/>
        <v>0</v>
      </c>
      <c r="S88" s="63"/>
      <c r="T88" s="53"/>
      <c r="U88" s="22" t="str">
        <f>IF(M88="","",VLOOKUP(M88,リスト!$C$2:$D$34,2,FALSE))</f>
        <v/>
      </c>
      <c r="V88" s="22" t="str">
        <f>IF($N88="","",VLOOKUP($N88,リスト!$E$2:$F$3,2,FALSE))</f>
        <v/>
      </c>
      <c r="W88" s="22" t="str">
        <f>IF(P88="","",VLOOKUP(P88,リスト!$G$2:$H$3,2,FALSE))</f>
        <v/>
      </c>
      <c r="X88" s="22" t="str">
        <f>IF(Q88="","",VLOOKUP(Q88,リスト!$I$2:$J$3,2,FALSE))</f>
        <v/>
      </c>
      <c r="Y88" s="22" t="str">
        <f t="shared" si="5"/>
        <v/>
      </c>
      <c r="Z88" s="75" t="str">
        <f>IF(K88="","",VLOOKUP(K88,リスト!$K$2:$L$5,2,FALSE))</f>
        <v/>
      </c>
      <c r="AA88" s="75" t="str">
        <f t="shared" si="8"/>
        <v/>
      </c>
    </row>
    <row r="89" spans="1:27" x14ac:dyDescent="0.15">
      <c r="A89" s="68">
        <v>86</v>
      </c>
      <c r="B89" s="66"/>
      <c r="C89" s="62"/>
      <c r="D89" s="55"/>
      <c r="E89" s="83"/>
      <c r="F89" s="82" t="str">
        <f t="shared" si="6"/>
        <v/>
      </c>
      <c r="G89" s="79"/>
      <c r="H89" s="61"/>
      <c r="I89" s="70"/>
      <c r="J89" s="55"/>
      <c r="K89" s="71"/>
      <c r="L89" s="71"/>
      <c r="M89" s="56"/>
      <c r="N89" s="56"/>
      <c r="O89" s="54"/>
      <c r="P89" s="55"/>
      <c r="Q89" s="55"/>
      <c r="R89" s="31">
        <f t="shared" si="7"/>
        <v>0</v>
      </c>
      <c r="S89" s="63"/>
      <c r="T89" s="53"/>
      <c r="U89" s="22" t="str">
        <f>IF(M89="","",VLOOKUP(M89,リスト!$C$2:$D$34,2,FALSE))</f>
        <v/>
      </c>
      <c r="V89" s="22" t="str">
        <f>IF($N89="","",VLOOKUP($N89,リスト!$E$2:$F$3,2,FALSE))</f>
        <v/>
      </c>
      <c r="W89" s="22" t="str">
        <f>IF(P89="","",VLOOKUP(P89,リスト!$G$2:$H$3,2,FALSE))</f>
        <v/>
      </c>
      <c r="X89" s="22" t="str">
        <f>IF(Q89="","",VLOOKUP(Q89,リスト!$I$2:$J$3,2,FALSE))</f>
        <v/>
      </c>
      <c r="Y89" s="22" t="str">
        <f t="shared" si="5"/>
        <v/>
      </c>
      <c r="Z89" s="75" t="str">
        <f>IF(K89="","",VLOOKUP(K89,リスト!$K$2:$L$5,2,FALSE))</f>
        <v/>
      </c>
      <c r="AA89" s="75" t="str">
        <f t="shared" si="8"/>
        <v/>
      </c>
    </row>
    <row r="90" spans="1:27" x14ac:dyDescent="0.15">
      <c r="A90" s="68">
        <v>87</v>
      </c>
      <c r="B90" s="66"/>
      <c r="C90" s="62"/>
      <c r="D90" s="55"/>
      <c r="E90" s="83"/>
      <c r="F90" s="82" t="str">
        <f t="shared" si="6"/>
        <v/>
      </c>
      <c r="G90" s="79"/>
      <c r="H90" s="61"/>
      <c r="I90" s="70"/>
      <c r="J90" s="55"/>
      <c r="K90" s="71"/>
      <c r="L90" s="71"/>
      <c r="M90" s="56"/>
      <c r="N90" s="56"/>
      <c r="O90" s="54"/>
      <c r="P90" s="55"/>
      <c r="Q90" s="55"/>
      <c r="R90" s="31">
        <f t="shared" si="7"/>
        <v>0</v>
      </c>
      <c r="S90" s="63"/>
      <c r="T90" s="53"/>
      <c r="U90" s="22" t="str">
        <f>IF(M90="","",VLOOKUP(M90,リスト!$C$2:$D$34,2,FALSE))</f>
        <v/>
      </c>
      <c r="V90" s="22" t="str">
        <f>IF($N90="","",VLOOKUP($N90,リスト!$E$2:$F$3,2,FALSE))</f>
        <v/>
      </c>
      <c r="W90" s="22" t="str">
        <f>IF(P90="","",VLOOKUP(P90,リスト!$G$2:$H$3,2,FALSE))</f>
        <v/>
      </c>
      <c r="X90" s="22" t="str">
        <f>IF(Q90="","",VLOOKUP(Q90,リスト!$I$2:$J$3,2,FALSE))</f>
        <v/>
      </c>
      <c r="Y90" s="22" t="str">
        <f t="shared" si="5"/>
        <v/>
      </c>
      <c r="Z90" s="75" t="str">
        <f>IF(K90="","",VLOOKUP(K90,リスト!$K$2:$L$5,2,FALSE))</f>
        <v/>
      </c>
      <c r="AA90" s="75" t="str">
        <f t="shared" si="8"/>
        <v/>
      </c>
    </row>
    <row r="91" spans="1:27" x14ac:dyDescent="0.15">
      <c r="A91" s="68">
        <v>88</v>
      </c>
      <c r="B91" s="66"/>
      <c r="C91" s="62"/>
      <c r="D91" s="55"/>
      <c r="E91" s="83"/>
      <c r="F91" s="82" t="str">
        <f t="shared" si="6"/>
        <v/>
      </c>
      <c r="G91" s="79"/>
      <c r="H91" s="61"/>
      <c r="I91" s="70"/>
      <c r="J91" s="55"/>
      <c r="K91" s="71"/>
      <c r="L91" s="71"/>
      <c r="M91" s="56"/>
      <c r="N91" s="56"/>
      <c r="O91" s="54"/>
      <c r="P91" s="55"/>
      <c r="Q91" s="55"/>
      <c r="R91" s="31">
        <f t="shared" si="7"/>
        <v>0</v>
      </c>
      <c r="S91" s="63"/>
      <c r="T91" s="53"/>
      <c r="U91" s="22" t="str">
        <f>IF(M91="","",VLOOKUP(M91,リスト!$C$2:$D$34,2,FALSE))</f>
        <v/>
      </c>
      <c r="V91" s="22" t="str">
        <f>IF($N91="","",VLOOKUP($N91,リスト!$E$2:$F$3,2,FALSE))</f>
        <v/>
      </c>
      <c r="W91" s="22" t="str">
        <f>IF(P91="","",VLOOKUP(P91,リスト!$G$2:$H$3,2,FALSE))</f>
        <v/>
      </c>
      <c r="X91" s="22" t="str">
        <f>IF(Q91="","",VLOOKUP(Q91,リスト!$I$2:$J$3,2,FALSE))</f>
        <v/>
      </c>
      <c r="Y91" s="22" t="str">
        <f t="shared" si="5"/>
        <v/>
      </c>
      <c r="Z91" s="75" t="str">
        <f>IF(K91="","",VLOOKUP(K91,リスト!$K$2:$L$5,2,FALSE))</f>
        <v/>
      </c>
      <c r="AA91" s="75" t="str">
        <f t="shared" si="8"/>
        <v/>
      </c>
    </row>
    <row r="92" spans="1:27" x14ac:dyDescent="0.15">
      <c r="A92" s="68">
        <v>89</v>
      </c>
      <c r="B92" s="66"/>
      <c r="C92" s="62"/>
      <c r="D92" s="55"/>
      <c r="E92" s="83"/>
      <c r="F92" s="82" t="str">
        <f t="shared" si="6"/>
        <v/>
      </c>
      <c r="G92" s="79"/>
      <c r="H92" s="61"/>
      <c r="I92" s="70"/>
      <c r="J92" s="55"/>
      <c r="K92" s="71"/>
      <c r="L92" s="71"/>
      <c r="M92" s="56"/>
      <c r="N92" s="56"/>
      <c r="O92" s="54"/>
      <c r="P92" s="55"/>
      <c r="Q92" s="55"/>
      <c r="R92" s="31">
        <f t="shared" si="7"/>
        <v>0</v>
      </c>
      <c r="S92" s="63"/>
      <c r="T92" s="53"/>
      <c r="U92" s="22" t="str">
        <f>IF(M92="","",VLOOKUP(M92,リスト!$C$2:$D$34,2,FALSE))</f>
        <v/>
      </c>
      <c r="V92" s="22" t="str">
        <f>IF($N92="","",VLOOKUP($N92,リスト!$E$2:$F$3,2,FALSE))</f>
        <v/>
      </c>
      <c r="W92" s="22" t="str">
        <f>IF(P92="","",VLOOKUP(P92,リスト!$G$2:$H$3,2,FALSE))</f>
        <v/>
      </c>
      <c r="X92" s="22" t="str">
        <f>IF(Q92="","",VLOOKUP(Q92,リスト!$I$2:$J$3,2,FALSE))</f>
        <v/>
      </c>
      <c r="Y92" s="22" t="str">
        <f t="shared" si="5"/>
        <v/>
      </c>
      <c r="Z92" s="75" t="str">
        <f>IF(K92="","",VLOOKUP(K92,リスト!$K$2:$L$5,2,FALSE))</f>
        <v/>
      </c>
      <c r="AA92" s="75" t="str">
        <f t="shared" si="8"/>
        <v/>
      </c>
    </row>
    <row r="93" spans="1:27" x14ac:dyDescent="0.15">
      <c r="A93" s="68">
        <v>90</v>
      </c>
      <c r="B93" s="66"/>
      <c r="C93" s="62"/>
      <c r="D93" s="55"/>
      <c r="E93" s="83"/>
      <c r="F93" s="82" t="str">
        <f t="shared" si="6"/>
        <v/>
      </c>
      <c r="G93" s="79"/>
      <c r="H93" s="61"/>
      <c r="I93" s="70"/>
      <c r="J93" s="55"/>
      <c r="K93" s="71"/>
      <c r="L93" s="71"/>
      <c r="M93" s="56"/>
      <c r="N93" s="56"/>
      <c r="O93" s="54"/>
      <c r="P93" s="55"/>
      <c r="Q93" s="55"/>
      <c r="R93" s="31">
        <f t="shared" si="7"/>
        <v>0</v>
      </c>
      <c r="S93" s="63"/>
      <c r="T93" s="53"/>
      <c r="U93" s="22" t="str">
        <f>IF(M93="","",VLOOKUP(M93,リスト!$C$2:$D$34,2,FALSE))</f>
        <v/>
      </c>
      <c r="V93" s="22" t="str">
        <f>IF($N93="","",VLOOKUP($N93,リスト!$E$2:$F$3,2,FALSE))</f>
        <v/>
      </c>
      <c r="W93" s="22" t="str">
        <f>IF(P93="","",VLOOKUP(P93,リスト!$G$2:$H$3,2,FALSE))</f>
        <v/>
      </c>
      <c r="X93" s="22" t="str">
        <f>IF(Q93="","",VLOOKUP(Q93,リスト!$I$2:$J$3,2,FALSE))</f>
        <v/>
      </c>
      <c r="Y93" s="22" t="str">
        <f t="shared" si="5"/>
        <v/>
      </c>
      <c r="Z93" s="75" t="str">
        <f>IF(K93="","",VLOOKUP(K93,リスト!$K$2:$L$5,2,FALSE))</f>
        <v/>
      </c>
      <c r="AA93" s="75" t="str">
        <f t="shared" si="8"/>
        <v/>
      </c>
    </row>
    <row r="94" spans="1:27" x14ac:dyDescent="0.15">
      <c r="A94" s="68">
        <v>91</v>
      </c>
      <c r="B94" s="66"/>
      <c r="C94" s="62"/>
      <c r="D94" s="55"/>
      <c r="E94" s="83"/>
      <c r="F94" s="82" t="str">
        <f t="shared" si="6"/>
        <v/>
      </c>
      <c r="G94" s="79"/>
      <c r="H94" s="61"/>
      <c r="I94" s="70"/>
      <c r="J94" s="55"/>
      <c r="K94" s="71"/>
      <c r="L94" s="71"/>
      <c r="M94" s="56"/>
      <c r="N94" s="56"/>
      <c r="O94" s="54"/>
      <c r="P94" s="55"/>
      <c r="Q94" s="55"/>
      <c r="R94" s="31">
        <f t="shared" si="7"/>
        <v>0</v>
      </c>
      <c r="S94" s="63"/>
      <c r="T94" s="53"/>
      <c r="U94" s="22" t="str">
        <f>IF(M94="","",VLOOKUP(M94,リスト!$C$2:$D$34,2,FALSE))</f>
        <v/>
      </c>
      <c r="V94" s="22" t="str">
        <f>IF($N94="","",VLOOKUP($N94,リスト!$E$2:$F$3,2,FALSE))</f>
        <v/>
      </c>
      <c r="W94" s="22" t="str">
        <f>IF(P94="","",VLOOKUP(P94,リスト!$G$2:$H$3,2,FALSE))</f>
        <v/>
      </c>
      <c r="X94" s="22" t="str">
        <f>IF(Q94="","",VLOOKUP(Q94,リスト!$I$2:$J$3,2,FALSE))</f>
        <v/>
      </c>
      <c r="Y94" s="22" t="str">
        <f t="shared" si="5"/>
        <v/>
      </c>
      <c r="Z94" s="75" t="str">
        <f>IF(K94="","",VLOOKUP(K94,リスト!$K$2:$L$5,2,FALSE))</f>
        <v/>
      </c>
      <c r="AA94" s="75" t="str">
        <f t="shared" si="8"/>
        <v/>
      </c>
    </row>
    <row r="95" spans="1:27" x14ac:dyDescent="0.15">
      <c r="A95" s="68">
        <v>92</v>
      </c>
      <c r="B95" s="66"/>
      <c r="C95" s="62"/>
      <c r="D95" s="55"/>
      <c r="E95" s="83"/>
      <c r="F95" s="82" t="str">
        <f t="shared" si="6"/>
        <v/>
      </c>
      <c r="G95" s="79"/>
      <c r="H95" s="61"/>
      <c r="I95" s="70"/>
      <c r="J95" s="55"/>
      <c r="K95" s="71"/>
      <c r="L95" s="71"/>
      <c r="M95" s="56"/>
      <c r="N95" s="56"/>
      <c r="O95" s="54"/>
      <c r="P95" s="55"/>
      <c r="Q95" s="55"/>
      <c r="R95" s="31">
        <f t="shared" si="7"/>
        <v>0</v>
      </c>
      <c r="S95" s="63"/>
      <c r="T95" s="53"/>
      <c r="U95" s="22" t="str">
        <f>IF(M95="","",VLOOKUP(M95,リスト!$C$2:$D$34,2,FALSE))</f>
        <v/>
      </c>
      <c r="V95" s="22" t="str">
        <f>IF($N95="","",VLOOKUP($N95,リスト!$E$2:$F$3,2,FALSE))</f>
        <v/>
      </c>
      <c r="W95" s="22" t="str">
        <f>IF(P95="","",VLOOKUP(P95,リスト!$G$2:$H$3,2,FALSE))</f>
        <v/>
      </c>
      <c r="X95" s="22" t="str">
        <f>IF(Q95="","",VLOOKUP(Q95,リスト!$I$2:$J$3,2,FALSE))</f>
        <v/>
      </c>
      <c r="Y95" s="22" t="str">
        <f t="shared" si="5"/>
        <v/>
      </c>
      <c r="Z95" s="75" t="str">
        <f>IF(K95="","",VLOOKUP(K95,リスト!$K$2:$L$5,2,FALSE))</f>
        <v/>
      </c>
      <c r="AA95" s="75" t="str">
        <f t="shared" si="8"/>
        <v/>
      </c>
    </row>
    <row r="96" spans="1:27" x14ac:dyDescent="0.15">
      <c r="A96" s="68">
        <v>93</v>
      </c>
      <c r="B96" s="66"/>
      <c r="C96" s="62"/>
      <c r="D96" s="55"/>
      <c r="E96" s="83"/>
      <c r="F96" s="82" t="str">
        <f t="shared" si="6"/>
        <v/>
      </c>
      <c r="G96" s="79"/>
      <c r="H96" s="61"/>
      <c r="I96" s="70"/>
      <c r="J96" s="55"/>
      <c r="K96" s="71"/>
      <c r="L96" s="71"/>
      <c r="M96" s="56"/>
      <c r="N96" s="56"/>
      <c r="O96" s="54"/>
      <c r="P96" s="55"/>
      <c r="Q96" s="55"/>
      <c r="R96" s="31">
        <f t="shared" si="7"/>
        <v>0</v>
      </c>
      <c r="S96" s="63"/>
      <c r="T96" s="53"/>
      <c r="U96" s="22" t="str">
        <f>IF(M96="","",VLOOKUP(M96,リスト!$C$2:$D$34,2,FALSE))</f>
        <v/>
      </c>
      <c r="V96" s="22" t="str">
        <f>IF($N96="","",VLOOKUP($N96,リスト!$E$2:$F$3,2,FALSE))</f>
        <v/>
      </c>
      <c r="W96" s="22" t="str">
        <f>IF(P96="","",VLOOKUP(P96,リスト!$G$2:$H$3,2,FALSE))</f>
        <v/>
      </c>
      <c r="X96" s="22" t="str">
        <f>IF(Q96="","",VLOOKUP(Q96,リスト!$I$2:$J$3,2,FALSE))</f>
        <v/>
      </c>
      <c r="Y96" s="22" t="str">
        <f t="shared" si="5"/>
        <v/>
      </c>
      <c r="Z96" s="75" t="str">
        <f>IF(K96="","",VLOOKUP(K96,リスト!$K$2:$L$5,2,FALSE))</f>
        <v/>
      </c>
      <c r="AA96" s="75" t="str">
        <f t="shared" si="8"/>
        <v/>
      </c>
    </row>
    <row r="97" spans="1:27" x14ac:dyDescent="0.15">
      <c r="A97" s="68">
        <v>94</v>
      </c>
      <c r="B97" s="66"/>
      <c r="C97" s="62"/>
      <c r="D97" s="55"/>
      <c r="E97" s="83"/>
      <c r="F97" s="82" t="str">
        <f t="shared" si="6"/>
        <v/>
      </c>
      <c r="G97" s="79"/>
      <c r="H97" s="61"/>
      <c r="I97" s="70"/>
      <c r="J97" s="55"/>
      <c r="K97" s="71"/>
      <c r="L97" s="71"/>
      <c r="M97" s="56"/>
      <c r="N97" s="56"/>
      <c r="O97" s="54"/>
      <c r="P97" s="55"/>
      <c r="Q97" s="55"/>
      <c r="R97" s="31">
        <f t="shared" si="7"/>
        <v>0</v>
      </c>
      <c r="S97" s="63"/>
      <c r="T97" s="53"/>
      <c r="U97" s="22" t="str">
        <f>IF(M97="","",VLOOKUP(M97,リスト!$C$2:$D$34,2,FALSE))</f>
        <v/>
      </c>
      <c r="V97" s="22" t="str">
        <f>IF($N97="","",VLOOKUP($N97,リスト!$E$2:$F$3,2,FALSE))</f>
        <v/>
      </c>
      <c r="W97" s="22" t="str">
        <f>IF(P97="","",VLOOKUP(P97,リスト!$G$2:$H$3,2,FALSE))</f>
        <v/>
      </c>
      <c r="X97" s="22" t="str">
        <f>IF(Q97="","",VLOOKUP(Q97,リスト!$I$2:$J$3,2,FALSE))</f>
        <v/>
      </c>
      <c r="Y97" s="22" t="str">
        <f t="shared" si="5"/>
        <v/>
      </c>
      <c r="Z97" s="75" t="str">
        <f>IF(K97="","",VLOOKUP(K97,リスト!$K$2:$L$5,2,FALSE))</f>
        <v/>
      </c>
      <c r="AA97" s="75" t="str">
        <f t="shared" si="8"/>
        <v/>
      </c>
    </row>
    <row r="98" spans="1:27" x14ac:dyDescent="0.15">
      <c r="A98" s="68">
        <v>95</v>
      </c>
      <c r="B98" s="66"/>
      <c r="C98" s="62"/>
      <c r="D98" s="55"/>
      <c r="E98" s="83"/>
      <c r="F98" s="82" t="str">
        <f t="shared" si="6"/>
        <v/>
      </c>
      <c r="G98" s="79"/>
      <c r="H98" s="61"/>
      <c r="I98" s="70"/>
      <c r="J98" s="55"/>
      <c r="K98" s="71"/>
      <c r="L98" s="71"/>
      <c r="M98" s="56"/>
      <c r="N98" s="56"/>
      <c r="O98" s="54"/>
      <c r="P98" s="55"/>
      <c r="Q98" s="55"/>
      <c r="R98" s="31">
        <f t="shared" si="7"/>
        <v>0</v>
      </c>
      <c r="S98" s="63"/>
      <c r="T98" s="53"/>
      <c r="U98" s="22" t="str">
        <f>IF(M98="","",VLOOKUP(M98,リスト!$C$2:$D$34,2,FALSE))</f>
        <v/>
      </c>
      <c r="V98" s="22" t="str">
        <f>IF($N98="","",VLOOKUP($N98,リスト!$E$2:$F$3,2,FALSE))</f>
        <v/>
      </c>
      <c r="W98" s="22" t="str">
        <f>IF(P98="","",VLOOKUP(P98,リスト!$G$2:$H$3,2,FALSE))</f>
        <v/>
      </c>
      <c r="X98" s="22" t="str">
        <f>IF(Q98="","",VLOOKUP(Q98,リスト!$I$2:$J$3,2,FALSE))</f>
        <v/>
      </c>
      <c r="Y98" s="22" t="str">
        <f t="shared" si="5"/>
        <v/>
      </c>
      <c r="Z98" s="75" t="str">
        <f>IF(K98="","",VLOOKUP(K98,リスト!$K$2:$L$5,2,FALSE))</f>
        <v/>
      </c>
      <c r="AA98" s="75" t="str">
        <f t="shared" si="8"/>
        <v/>
      </c>
    </row>
    <row r="99" spans="1:27" x14ac:dyDescent="0.15">
      <c r="A99" s="68">
        <v>96</v>
      </c>
      <c r="B99" s="66"/>
      <c r="C99" s="62"/>
      <c r="D99" s="55"/>
      <c r="E99" s="83"/>
      <c r="F99" s="82" t="str">
        <f t="shared" si="6"/>
        <v/>
      </c>
      <c r="G99" s="79"/>
      <c r="H99" s="61"/>
      <c r="I99" s="70"/>
      <c r="J99" s="55"/>
      <c r="K99" s="71"/>
      <c r="L99" s="71"/>
      <c r="M99" s="56"/>
      <c r="N99" s="56"/>
      <c r="O99" s="54"/>
      <c r="P99" s="55"/>
      <c r="Q99" s="55"/>
      <c r="R99" s="31">
        <f t="shared" si="7"/>
        <v>0</v>
      </c>
      <c r="S99" s="63"/>
      <c r="T99" s="53"/>
      <c r="U99" s="22" t="str">
        <f>IF(M99="","",VLOOKUP(M99,リスト!$C$2:$D$34,2,FALSE))</f>
        <v/>
      </c>
      <c r="V99" s="22" t="str">
        <f>IF($N99="","",VLOOKUP($N99,リスト!$E$2:$F$3,2,FALSE))</f>
        <v/>
      </c>
      <c r="W99" s="22" t="str">
        <f>IF(P99="","",VLOOKUP(P99,リスト!$G$2:$H$3,2,FALSE))</f>
        <v/>
      </c>
      <c r="X99" s="22" t="str">
        <f>IF(Q99="","",VLOOKUP(Q99,リスト!$I$2:$J$3,2,FALSE))</f>
        <v/>
      </c>
      <c r="Y99" s="22" t="str">
        <f t="shared" ref="Y99:Y130" si="9">IF(F99="","",IF(AND(F99&lt;=18,U99=2500),-1000,))</f>
        <v/>
      </c>
      <c r="Z99" s="75" t="str">
        <f>IF(K99="","",VLOOKUP(K99,リスト!$K$2:$L$5,2,FALSE))</f>
        <v/>
      </c>
      <c r="AA99" s="75" t="str">
        <f t="shared" si="8"/>
        <v/>
      </c>
    </row>
    <row r="100" spans="1:27" x14ac:dyDescent="0.15">
      <c r="A100" s="68">
        <v>97</v>
      </c>
      <c r="B100" s="66"/>
      <c r="C100" s="62"/>
      <c r="D100" s="55"/>
      <c r="E100" s="83"/>
      <c r="F100" s="82" t="str">
        <f t="shared" si="6"/>
        <v/>
      </c>
      <c r="G100" s="79"/>
      <c r="H100" s="61"/>
      <c r="I100" s="70"/>
      <c r="J100" s="55"/>
      <c r="K100" s="71"/>
      <c r="L100" s="71"/>
      <c r="M100" s="56"/>
      <c r="N100" s="56"/>
      <c r="O100" s="54"/>
      <c r="P100" s="55"/>
      <c r="Q100" s="55"/>
      <c r="R100" s="31">
        <f t="shared" si="7"/>
        <v>0</v>
      </c>
      <c r="S100" s="63"/>
      <c r="T100" s="53"/>
      <c r="U100" s="22" t="str">
        <f>IF(M100="","",VLOOKUP(M100,リスト!$C$2:$D$34,2,FALSE))</f>
        <v/>
      </c>
      <c r="V100" s="22" t="str">
        <f>IF($N100="","",VLOOKUP($N100,リスト!$E$2:$F$3,2,FALSE))</f>
        <v/>
      </c>
      <c r="W100" s="22" t="str">
        <f>IF(P100="","",VLOOKUP(P100,リスト!$G$2:$H$3,2,FALSE))</f>
        <v/>
      </c>
      <c r="X100" s="22" t="str">
        <f>IF(Q100="","",VLOOKUP(Q100,リスト!$I$2:$J$3,2,FALSE))</f>
        <v/>
      </c>
      <c r="Y100" s="22" t="str">
        <f t="shared" si="9"/>
        <v/>
      </c>
      <c r="Z100" s="75" t="str">
        <f>IF(K100="","",VLOOKUP(K100,リスト!$K$2:$L$5,2,FALSE))</f>
        <v/>
      </c>
      <c r="AA100" s="75" t="str">
        <f t="shared" si="8"/>
        <v/>
      </c>
    </row>
    <row r="101" spans="1:27" x14ac:dyDescent="0.15">
      <c r="A101" s="68">
        <v>98</v>
      </c>
      <c r="B101" s="66"/>
      <c r="C101" s="62"/>
      <c r="D101" s="55"/>
      <c r="E101" s="83"/>
      <c r="F101" s="82" t="str">
        <f t="shared" si="6"/>
        <v/>
      </c>
      <c r="G101" s="79"/>
      <c r="H101" s="61"/>
      <c r="I101" s="70"/>
      <c r="J101" s="55"/>
      <c r="K101" s="71"/>
      <c r="L101" s="71"/>
      <c r="M101" s="56"/>
      <c r="N101" s="56"/>
      <c r="O101" s="54"/>
      <c r="P101" s="55"/>
      <c r="Q101" s="55"/>
      <c r="R101" s="31">
        <f t="shared" si="7"/>
        <v>0</v>
      </c>
      <c r="S101" s="63"/>
      <c r="T101" s="53"/>
      <c r="U101" s="22" t="str">
        <f>IF(M101="","",VLOOKUP(M101,リスト!$C$2:$D$34,2,FALSE))</f>
        <v/>
      </c>
      <c r="V101" s="22" t="str">
        <f>IF($N101="","",VLOOKUP($N101,リスト!$E$2:$F$3,2,FALSE))</f>
        <v/>
      </c>
      <c r="W101" s="22" t="str">
        <f>IF(P101="","",VLOOKUP(P101,リスト!$G$2:$H$3,2,FALSE))</f>
        <v/>
      </c>
      <c r="X101" s="22" t="str">
        <f>IF(Q101="","",VLOOKUP(Q101,リスト!$I$2:$J$3,2,FALSE))</f>
        <v/>
      </c>
      <c r="Y101" s="22" t="str">
        <f t="shared" si="9"/>
        <v/>
      </c>
      <c r="Z101" s="75" t="str">
        <f>IF(K101="","",VLOOKUP(K101,リスト!$K$2:$L$5,2,FALSE))</f>
        <v/>
      </c>
      <c r="AA101" s="75" t="str">
        <f t="shared" si="8"/>
        <v/>
      </c>
    </row>
    <row r="102" spans="1:27" x14ac:dyDescent="0.15">
      <c r="A102" s="68">
        <v>99</v>
      </c>
      <c r="B102" s="66"/>
      <c r="C102" s="62"/>
      <c r="D102" s="55"/>
      <c r="E102" s="83"/>
      <c r="F102" s="82" t="str">
        <f t="shared" si="6"/>
        <v/>
      </c>
      <c r="G102" s="79"/>
      <c r="H102" s="61"/>
      <c r="I102" s="70"/>
      <c r="J102" s="55"/>
      <c r="K102" s="71"/>
      <c r="L102" s="71"/>
      <c r="M102" s="56"/>
      <c r="N102" s="56"/>
      <c r="O102" s="54"/>
      <c r="P102" s="55"/>
      <c r="Q102" s="55"/>
      <c r="R102" s="31">
        <f t="shared" si="7"/>
        <v>0</v>
      </c>
      <c r="S102" s="63"/>
      <c r="T102" s="53"/>
      <c r="U102" s="22" t="str">
        <f>IF(M102="","",VLOOKUP(M102,リスト!$C$2:$D$34,2,FALSE))</f>
        <v/>
      </c>
      <c r="V102" s="22" t="str">
        <f>IF($N102="","",VLOOKUP($N102,リスト!$E$2:$F$3,2,FALSE))</f>
        <v/>
      </c>
      <c r="W102" s="22" t="str">
        <f>IF(P102="","",VLOOKUP(P102,リスト!$G$2:$H$3,2,FALSE))</f>
        <v/>
      </c>
      <c r="X102" s="22" t="str">
        <f>IF(Q102="","",VLOOKUP(Q102,リスト!$I$2:$J$3,2,FALSE))</f>
        <v/>
      </c>
      <c r="Y102" s="22" t="str">
        <f t="shared" si="9"/>
        <v/>
      </c>
      <c r="Z102" s="75" t="str">
        <f>IF(K102="","",VLOOKUP(K102,リスト!$K$2:$L$5,2,FALSE))</f>
        <v/>
      </c>
      <c r="AA102" s="75" t="str">
        <f t="shared" si="8"/>
        <v/>
      </c>
    </row>
    <row r="103" spans="1:27" x14ac:dyDescent="0.15">
      <c r="A103" s="68">
        <v>100</v>
      </c>
      <c r="B103" s="66"/>
      <c r="C103" s="62"/>
      <c r="D103" s="55"/>
      <c r="E103" s="83"/>
      <c r="F103" s="82" t="str">
        <f t="shared" si="6"/>
        <v/>
      </c>
      <c r="G103" s="79"/>
      <c r="H103" s="61"/>
      <c r="I103" s="70"/>
      <c r="J103" s="55"/>
      <c r="K103" s="71"/>
      <c r="L103" s="71"/>
      <c r="M103" s="56"/>
      <c r="N103" s="56"/>
      <c r="O103" s="54"/>
      <c r="P103" s="55"/>
      <c r="Q103" s="55"/>
      <c r="R103" s="31">
        <f t="shared" si="7"/>
        <v>0</v>
      </c>
      <c r="S103" s="63"/>
      <c r="T103" s="57"/>
      <c r="U103" s="22" t="str">
        <f>IF(M103="","",VLOOKUP(M103,リスト!$C$2:$D$34,2,FALSE))</f>
        <v/>
      </c>
      <c r="V103" s="22" t="str">
        <f>IF($N103="","",VLOOKUP($N103,リスト!$E$2:$F$3,2,FALSE))</f>
        <v/>
      </c>
      <c r="W103" s="22" t="str">
        <f>IF(P103="","",VLOOKUP(P103,リスト!$G$2:$H$3,2,FALSE))</f>
        <v/>
      </c>
      <c r="X103" s="22" t="str">
        <f>IF(Q103="","",VLOOKUP(Q103,リスト!$I$2:$J$3,2,FALSE))</f>
        <v/>
      </c>
      <c r="Y103" s="22" t="str">
        <f t="shared" si="9"/>
        <v/>
      </c>
      <c r="Z103" s="75" t="str">
        <f>IF(K103="","",VLOOKUP(K103,リスト!$K$2:$L$5,2,FALSE))</f>
        <v/>
      </c>
      <c r="AA103" s="75" t="str">
        <f t="shared" si="8"/>
        <v/>
      </c>
    </row>
    <row r="104" spans="1:27" x14ac:dyDescent="0.15">
      <c r="A104" s="68">
        <v>101</v>
      </c>
      <c r="B104" s="66"/>
      <c r="C104" s="62"/>
      <c r="D104" s="55"/>
      <c r="E104" s="83"/>
      <c r="F104" s="82" t="str">
        <f t="shared" si="6"/>
        <v/>
      </c>
      <c r="G104" s="79"/>
      <c r="H104" s="61"/>
      <c r="I104" s="70"/>
      <c r="J104" s="55"/>
      <c r="K104" s="71"/>
      <c r="L104" s="71"/>
      <c r="M104" s="56"/>
      <c r="N104" s="56"/>
      <c r="O104" s="54"/>
      <c r="P104" s="55"/>
      <c r="Q104" s="55"/>
      <c r="R104" s="31">
        <f t="shared" si="7"/>
        <v>0</v>
      </c>
      <c r="S104" s="63"/>
      <c r="T104" s="53"/>
      <c r="U104" s="22" t="str">
        <f>IF(M104="","",VLOOKUP(M104,リスト!$C$2:$D$34,2,FALSE))</f>
        <v/>
      </c>
      <c r="V104" s="22" t="str">
        <f>IF($N104="","",VLOOKUP($N104,リスト!$E$2:$F$3,2,FALSE))</f>
        <v/>
      </c>
      <c r="W104" s="22" t="str">
        <f>IF(P104="","",VLOOKUP(P104,リスト!$G$2:$H$3,2,FALSE))</f>
        <v/>
      </c>
      <c r="X104" s="22" t="str">
        <f>IF(Q104="","",VLOOKUP(Q104,リスト!$I$2:$J$3,2,FALSE))</f>
        <v/>
      </c>
      <c r="Y104" s="22" t="str">
        <f t="shared" si="9"/>
        <v/>
      </c>
      <c r="Z104" s="75" t="str">
        <f>IF(K104="","",VLOOKUP(K104,リスト!$K$2:$L$5,2,FALSE))</f>
        <v/>
      </c>
      <c r="AA104" s="75" t="str">
        <f t="shared" si="8"/>
        <v/>
      </c>
    </row>
    <row r="105" spans="1:27" x14ac:dyDescent="0.15">
      <c r="A105" s="68">
        <v>102</v>
      </c>
      <c r="B105" s="66"/>
      <c r="C105" s="62"/>
      <c r="D105" s="55"/>
      <c r="E105" s="83"/>
      <c r="F105" s="82" t="str">
        <f t="shared" si="6"/>
        <v/>
      </c>
      <c r="G105" s="79"/>
      <c r="H105" s="61"/>
      <c r="I105" s="70"/>
      <c r="J105" s="55"/>
      <c r="K105" s="71"/>
      <c r="L105" s="71"/>
      <c r="M105" s="56"/>
      <c r="N105" s="56"/>
      <c r="O105" s="54"/>
      <c r="P105" s="55"/>
      <c r="Q105" s="55"/>
      <c r="R105" s="31">
        <f t="shared" si="7"/>
        <v>0</v>
      </c>
      <c r="S105" s="63"/>
      <c r="T105" s="57"/>
      <c r="U105" s="22" t="str">
        <f>IF(M105="","",VLOOKUP(M105,リスト!$C$2:$D$34,2,FALSE))</f>
        <v/>
      </c>
      <c r="V105" s="22" t="str">
        <f>IF($N105="","",VLOOKUP($N105,リスト!$E$2:$F$3,2,FALSE))</f>
        <v/>
      </c>
      <c r="W105" s="22" t="str">
        <f>IF(P105="","",VLOOKUP(P105,リスト!$G$2:$H$3,2,FALSE))</f>
        <v/>
      </c>
      <c r="X105" s="22" t="str">
        <f>IF(Q105="","",VLOOKUP(Q105,リスト!$I$2:$J$3,2,FALSE))</f>
        <v/>
      </c>
      <c r="Y105" s="22" t="str">
        <f t="shared" si="9"/>
        <v/>
      </c>
      <c r="Z105" s="75" t="str">
        <f>IF(K105="","",VLOOKUP(K105,リスト!$K$2:$L$5,2,FALSE))</f>
        <v/>
      </c>
      <c r="AA105" s="75" t="str">
        <f t="shared" si="8"/>
        <v/>
      </c>
    </row>
    <row r="106" spans="1:27" x14ac:dyDescent="0.15">
      <c r="A106" s="68">
        <v>103</v>
      </c>
      <c r="B106" s="66"/>
      <c r="C106" s="62"/>
      <c r="D106" s="55"/>
      <c r="E106" s="83"/>
      <c r="F106" s="82" t="str">
        <f t="shared" si="6"/>
        <v/>
      </c>
      <c r="G106" s="79"/>
      <c r="H106" s="61"/>
      <c r="I106" s="70"/>
      <c r="J106" s="55"/>
      <c r="K106" s="71"/>
      <c r="L106" s="71"/>
      <c r="M106" s="56"/>
      <c r="N106" s="56"/>
      <c r="O106" s="54"/>
      <c r="P106" s="55"/>
      <c r="Q106" s="55"/>
      <c r="R106" s="31">
        <f t="shared" si="7"/>
        <v>0</v>
      </c>
      <c r="S106" s="63"/>
      <c r="T106" s="53"/>
      <c r="U106" s="22" t="str">
        <f>IF(M106="","",VLOOKUP(M106,リスト!$C$2:$D$34,2,FALSE))</f>
        <v/>
      </c>
      <c r="V106" s="22" t="str">
        <f>IF($N106="","",VLOOKUP($N106,リスト!$E$2:$F$3,2,FALSE))</f>
        <v/>
      </c>
      <c r="W106" s="22" t="str">
        <f>IF(P106="","",VLOOKUP(P106,リスト!$G$2:$H$3,2,FALSE))</f>
        <v/>
      </c>
      <c r="X106" s="22" t="str">
        <f>IF(Q106="","",VLOOKUP(Q106,リスト!$I$2:$J$3,2,FALSE))</f>
        <v/>
      </c>
      <c r="Y106" s="22" t="str">
        <f t="shared" si="9"/>
        <v/>
      </c>
      <c r="Z106" s="75" t="str">
        <f>IF(K106="","",VLOOKUP(K106,リスト!$K$2:$L$5,2,FALSE))</f>
        <v/>
      </c>
      <c r="AA106" s="75" t="str">
        <f t="shared" si="8"/>
        <v/>
      </c>
    </row>
    <row r="107" spans="1:27" x14ac:dyDescent="0.15">
      <c r="A107" s="68">
        <v>104</v>
      </c>
      <c r="B107" s="66"/>
      <c r="C107" s="62"/>
      <c r="D107" s="55"/>
      <c r="E107" s="83"/>
      <c r="F107" s="82" t="str">
        <f t="shared" si="6"/>
        <v/>
      </c>
      <c r="G107" s="79"/>
      <c r="H107" s="61"/>
      <c r="I107" s="70"/>
      <c r="J107" s="55"/>
      <c r="K107" s="71"/>
      <c r="L107" s="71"/>
      <c r="M107" s="56"/>
      <c r="N107" s="56"/>
      <c r="O107" s="54"/>
      <c r="P107" s="55"/>
      <c r="Q107" s="55"/>
      <c r="R107" s="31">
        <f t="shared" si="7"/>
        <v>0</v>
      </c>
      <c r="S107" s="63"/>
      <c r="T107" s="57"/>
      <c r="U107" s="22" t="str">
        <f>IF(M107="","",VLOOKUP(M107,リスト!$C$2:$D$34,2,FALSE))</f>
        <v/>
      </c>
      <c r="V107" s="22" t="str">
        <f>IF($N107="","",VLOOKUP($N107,リスト!$E$2:$F$3,2,FALSE))</f>
        <v/>
      </c>
      <c r="W107" s="22" t="str">
        <f>IF(P107="","",VLOOKUP(P107,リスト!$G$2:$H$3,2,FALSE))</f>
        <v/>
      </c>
      <c r="X107" s="22" t="str">
        <f>IF(Q107="","",VLOOKUP(Q107,リスト!$I$2:$J$3,2,FALSE))</f>
        <v/>
      </c>
      <c r="Y107" s="22" t="str">
        <f t="shared" si="9"/>
        <v/>
      </c>
      <c r="Z107" s="75" t="str">
        <f>IF(K107="","",VLOOKUP(K107,リスト!$K$2:$L$5,2,FALSE))</f>
        <v/>
      </c>
      <c r="AA107" s="75" t="str">
        <f t="shared" si="8"/>
        <v/>
      </c>
    </row>
    <row r="108" spans="1:27" x14ac:dyDescent="0.15">
      <c r="A108" s="68">
        <v>105</v>
      </c>
      <c r="B108" s="66"/>
      <c r="C108" s="62"/>
      <c r="D108" s="55"/>
      <c r="E108" s="83"/>
      <c r="F108" s="82" t="str">
        <f t="shared" si="6"/>
        <v/>
      </c>
      <c r="G108" s="79"/>
      <c r="H108" s="61"/>
      <c r="I108" s="70"/>
      <c r="J108" s="55"/>
      <c r="K108" s="71"/>
      <c r="L108" s="71"/>
      <c r="M108" s="56"/>
      <c r="N108" s="56"/>
      <c r="O108" s="54"/>
      <c r="P108" s="55"/>
      <c r="Q108" s="55"/>
      <c r="R108" s="31">
        <f t="shared" si="7"/>
        <v>0</v>
      </c>
      <c r="S108" s="63"/>
      <c r="T108" s="53"/>
      <c r="U108" s="22" t="str">
        <f>IF(M108="","",VLOOKUP(M108,リスト!$C$2:$D$34,2,FALSE))</f>
        <v/>
      </c>
      <c r="V108" s="22" t="str">
        <f>IF($N108="","",VLOOKUP($N108,リスト!$E$2:$F$3,2,FALSE))</f>
        <v/>
      </c>
      <c r="W108" s="22" t="str">
        <f>IF(P108="","",VLOOKUP(P108,リスト!$G$2:$H$3,2,FALSE))</f>
        <v/>
      </c>
      <c r="X108" s="22" t="str">
        <f>IF(Q108="","",VLOOKUP(Q108,リスト!$I$2:$J$3,2,FALSE))</f>
        <v/>
      </c>
      <c r="Y108" s="22" t="str">
        <f t="shared" si="9"/>
        <v/>
      </c>
      <c r="Z108" s="75" t="str">
        <f>IF(K108="","",VLOOKUP(K108,リスト!$K$2:$L$5,2,FALSE))</f>
        <v/>
      </c>
      <c r="AA108" s="75" t="str">
        <f t="shared" si="8"/>
        <v/>
      </c>
    </row>
    <row r="109" spans="1:27" x14ac:dyDescent="0.15">
      <c r="A109" s="68">
        <v>106</v>
      </c>
      <c r="B109" s="66"/>
      <c r="C109" s="62"/>
      <c r="D109" s="55"/>
      <c r="E109" s="83"/>
      <c r="F109" s="82" t="str">
        <f t="shared" si="6"/>
        <v/>
      </c>
      <c r="G109" s="79"/>
      <c r="H109" s="61"/>
      <c r="I109" s="70"/>
      <c r="J109" s="55"/>
      <c r="K109" s="71"/>
      <c r="L109" s="71"/>
      <c r="M109" s="56"/>
      <c r="N109" s="56"/>
      <c r="O109" s="54"/>
      <c r="P109" s="55"/>
      <c r="Q109" s="55"/>
      <c r="R109" s="31">
        <f t="shared" si="7"/>
        <v>0</v>
      </c>
      <c r="S109" s="63"/>
      <c r="T109" s="57"/>
      <c r="U109" s="22" t="str">
        <f>IF(M109="","",VLOOKUP(M109,リスト!$C$2:$D$34,2,FALSE))</f>
        <v/>
      </c>
      <c r="V109" s="22" t="str">
        <f>IF($N109="","",VLOOKUP($N109,リスト!$E$2:$F$3,2,FALSE))</f>
        <v/>
      </c>
      <c r="W109" s="22" t="str">
        <f>IF(P109="","",VLOOKUP(P109,リスト!$G$2:$H$3,2,FALSE))</f>
        <v/>
      </c>
      <c r="X109" s="22" t="str">
        <f>IF(Q109="","",VLOOKUP(Q109,リスト!$I$2:$J$3,2,FALSE))</f>
        <v/>
      </c>
      <c r="Y109" s="22" t="str">
        <f t="shared" si="9"/>
        <v/>
      </c>
      <c r="Z109" s="75" t="str">
        <f>IF(K109="","",VLOOKUP(K109,リスト!$K$2:$L$5,2,FALSE))</f>
        <v/>
      </c>
      <c r="AA109" s="75" t="str">
        <f t="shared" si="8"/>
        <v/>
      </c>
    </row>
    <row r="110" spans="1:27" x14ac:dyDescent="0.15">
      <c r="A110" s="68">
        <v>107</v>
      </c>
      <c r="B110" s="66"/>
      <c r="C110" s="62"/>
      <c r="D110" s="55"/>
      <c r="E110" s="83"/>
      <c r="F110" s="82" t="str">
        <f t="shared" si="6"/>
        <v/>
      </c>
      <c r="G110" s="79"/>
      <c r="H110" s="61"/>
      <c r="I110" s="70"/>
      <c r="J110" s="55"/>
      <c r="K110" s="71"/>
      <c r="L110" s="71"/>
      <c r="M110" s="56"/>
      <c r="N110" s="56"/>
      <c r="O110" s="54"/>
      <c r="P110" s="55"/>
      <c r="Q110" s="55"/>
      <c r="R110" s="31">
        <f t="shared" si="7"/>
        <v>0</v>
      </c>
      <c r="S110" s="63"/>
      <c r="T110" s="53"/>
      <c r="U110" s="22" t="str">
        <f>IF(M110="","",VLOOKUP(M110,リスト!$C$2:$D$34,2,FALSE))</f>
        <v/>
      </c>
      <c r="V110" s="22" t="str">
        <f>IF($N110="","",VLOOKUP($N110,リスト!$E$2:$F$3,2,FALSE))</f>
        <v/>
      </c>
      <c r="W110" s="22" t="str">
        <f>IF(P110="","",VLOOKUP(P110,リスト!$G$2:$H$3,2,FALSE))</f>
        <v/>
      </c>
      <c r="X110" s="22" t="str">
        <f>IF(Q110="","",VLOOKUP(Q110,リスト!$I$2:$J$3,2,FALSE))</f>
        <v/>
      </c>
      <c r="Y110" s="22" t="str">
        <f t="shared" si="9"/>
        <v/>
      </c>
      <c r="Z110" s="75" t="str">
        <f>IF(K110="","",VLOOKUP(K110,リスト!$K$2:$L$5,2,FALSE))</f>
        <v/>
      </c>
      <c r="AA110" s="75" t="str">
        <f t="shared" si="8"/>
        <v/>
      </c>
    </row>
    <row r="111" spans="1:27" x14ac:dyDescent="0.15">
      <c r="A111" s="68">
        <v>108</v>
      </c>
      <c r="B111" s="66"/>
      <c r="C111" s="62"/>
      <c r="D111" s="55"/>
      <c r="E111" s="83"/>
      <c r="F111" s="82" t="str">
        <f t="shared" si="6"/>
        <v/>
      </c>
      <c r="G111" s="79"/>
      <c r="H111" s="61"/>
      <c r="I111" s="70"/>
      <c r="J111" s="55"/>
      <c r="K111" s="71"/>
      <c r="L111" s="71"/>
      <c r="M111" s="56"/>
      <c r="N111" s="56"/>
      <c r="O111" s="54"/>
      <c r="P111" s="55"/>
      <c r="Q111" s="55"/>
      <c r="R111" s="31">
        <f t="shared" si="7"/>
        <v>0</v>
      </c>
      <c r="S111" s="63"/>
      <c r="T111" s="57"/>
      <c r="U111" s="22" t="str">
        <f>IF(M111="","",VLOOKUP(M111,リスト!$C$2:$D$34,2,FALSE))</f>
        <v/>
      </c>
      <c r="V111" s="22" t="str">
        <f>IF($N111="","",VLOOKUP($N111,リスト!$E$2:$F$3,2,FALSE))</f>
        <v/>
      </c>
      <c r="W111" s="22" t="str">
        <f>IF(P111="","",VLOOKUP(P111,リスト!$G$2:$H$3,2,FALSE))</f>
        <v/>
      </c>
      <c r="X111" s="22" t="str">
        <f>IF(Q111="","",VLOOKUP(Q111,リスト!$I$2:$J$3,2,FALSE))</f>
        <v/>
      </c>
      <c r="Y111" s="22" t="str">
        <f t="shared" si="9"/>
        <v/>
      </c>
      <c r="Z111" s="75" t="str">
        <f>IF(K111="","",VLOOKUP(K111,リスト!$K$2:$L$5,2,FALSE))</f>
        <v/>
      </c>
      <c r="AA111" s="75" t="str">
        <f t="shared" si="8"/>
        <v/>
      </c>
    </row>
    <row r="112" spans="1:27" x14ac:dyDescent="0.15">
      <c r="A112" s="68">
        <v>109</v>
      </c>
      <c r="B112" s="66"/>
      <c r="C112" s="62"/>
      <c r="D112" s="55"/>
      <c r="E112" s="83"/>
      <c r="F112" s="82" t="str">
        <f t="shared" si="6"/>
        <v/>
      </c>
      <c r="G112" s="79"/>
      <c r="H112" s="61"/>
      <c r="I112" s="70"/>
      <c r="J112" s="55"/>
      <c r="K112" s="71"/>
      <c r="L112" s="71"/>
      <c r="M112" s="56"/>
      <c r="N112" s="56"/>
      <c r="O112" s="54"/>
      <c r="P112" s="55"/>
      <c r="Q112" s="55"/>
      <c r="R112" s="31">
        <f t="shared" si="7"/>
        <v>0</v>
      </c>
      <c r="S112" s="63"/>
      <c r="T112" s="53"/>
      <c r="U112" s="22" t="str">
        <f>IF(M112="","",VLOOKUP(M112,リスト!$C$2:$D$34,2,FALSE))</f>
        <v/>
      </c>
      <c r="V112" s="22" t="str">
        <f>IF($N112="","",VLOOKUP($N112,リスト!$E$2:$F$3,2,FALSE))</f>
        <v/>
      </c>
      <c r="W112" s="22" t="str">
        <f>IF(P112="","",VLOOKUP(P112,リスト!$G$2:$H$3,2,FALSE))</f>
        <v/>
      </c>
      <c r="X112" s="22" t="str">
        <f>IF(Q112="","",VLOOKUP(Q112,リスト!$I$2:$J$3,2,FALSE))</f>
        <v/>
      </c>
      <c r="Y112" s="22" t="str">
        <f t="shared" si="9"/>
        <v/>
      </c>
      <c r="Z112" s="75" t="str">
        <f>IF(K112="","",VLOOKUP(K112,リスト!$K$2:$L$5,2,FALSE))</f>
        <v/>
      </c>
      <c r="AA112" s="75" t="str">
        <f t="shared" si="8"/>
        <v/>
      </c>
    </row>
    <row r="113" spans="1:27" x14ac:dyDescent="0.15">
      <c r="A113" s="68">
        <v>110</v>
      </c>
      <c r="B113" s="66"/>
      <c r="C113" s="62"/>
      <c r="D113" s="55"/>
      <c r="E113" s="83"/>
      <c r="F113" s="82" t="str">
        <f t="shared" si="6"/>
        <v/>
      </c>
      <c r="G113" s="79"/>
      <c r="H113" s="61"/>
      <c r="I113" s="70"/>
      <c r="J113" s="55"/>
      <c r="K113" s="71"/>
      <c r="L113" s="71"/>
      <c r="M113" s="56"/>
      <c r="N113" s="56"/>
      <c r="O113" s="54"/>
      <c r="P113" s="55"/>
      <c r="Q113" s="55"/>
      <c r="R113" s="31">
        <f t="shared" si="7"/>
        <v>0</v>
      </c>
      <c r="S113" s="63"/>
      <c r="T113" s="57"/>
      <c r="U113" s="22" t="str">
        <f>IF(M113="","",VLOOKUP(M113,リスト!$C$2:$D$34,2,FALSE))</f>
        <v/>
      </c>
      <c r="V113" s="22" t="str">
        <f>IF($N113="","",VLOOKUP($N113,リスト!$E$2:$F$3,2,FALSE))</f>
        <v/>
      </c>
      <c r="W113" s="22" t="str">
        <f>IF(P113="","",VLOOKUP(P113,リスト!$G$2:$H$3,2,FALSE))</f>
        <v/>
      </c>
      <c r="X113" s="22" t="str">
        <f>IF(Q113="","",VLOOKUP(Q113,リスト!$I$2:$J$3,2,FALSE))</f>
        <v/>
      </c>
      <c r="Y113" s="22" t="str">
        <f t="shared" si="9"/>
        <v/>
      </c>
      <c r="Z113" s="75" t="str">
        <f>IF(K113="","",VLOOKUP(K113,リスト!$K$2:$L$5,2,FALSE))</f>
        <v/>
      </c>
      <c r="AA113" s="75" t="str">
        <f t="shared" si="8"/>
        <v/>
      </c>
    </row>
    <row r="114" spans="1:27" x14ac:dyDescent="0.15">
      <c r="A114" s="68">
        <v>111</v>
      </c>
      <c r="B114" s="66"/>
      <c r="C114" s="62"/>
      <c r="D114" s="55"/>
      <c r="E114" s="83"/>
      <c r="F114" s="82" t="str">
        <f t="shared" si="6"/>
        <v/>
      </c>
      <c r="G114" s="79"/>
      <c r="H114" s="61"/>
      <c r="I114" s="70"/>
      <c r="J114" s="55"/>
      <c r="K114" s="71"/>
      <c r="L114" s="71"/>
      <c r="M114" s="56"/>
      <c r="N114" s="56"/>
      <c r="O114" s="54"/>
      <c r="P114" s="55"/>
      <c r="Q114" s="55"/>
      <c r="R114" s="31">
        <f t="shared" si="7"/>
        <v>0</v>
      </c>
      <c r="S114" s="63"/>
      <c r="T114" s="53"/>
      <c r="U114" s="22" t="str">
        <f>IF(M114="","",VLOOKUP(M114,リスト!$C$2:$D$34,2,FALSE))</f>
        <v/>
      </c>
      <c r="V114" s="22" t="str">
        <f>IF($N114="","",VLOOKUP($N114,リスト!$E$2:$F$3,2,FALSE))</f>
        <v/>
      </c>
      <c r="W114" s="22" t="str">
        <f>IF(P114="","",VLOOKUP(P114,リスト!$G$2:$H$3,2,FALSE))</f>
        <v/>
      </c>
      <c r="X114" s="22" t="str">
        <f>IF(Q114="","",VLOOKUP(Q114,リスト!$I$2:$J$3,2,FALSE))</f>
        <v/>
      </c>
      <c r="Y114" s="22" t="str">
        <f t="shared" si="9"/>
        <v/>
      </c>
      <c r="Z114" s="75" t="str">
        <f>IF(K114="","",VLOOKUP(K114,リスト!$K$2:$L$5,2,FALSE))</f>
        <v/>
      </c>
      <c r="AA114" s="75" t="str">
        <f t="shared" si="8"/>
        <v/>
      </c>
    </row>
    <row r="115" spans="1:27" x14ac:dyDescent="0.15">
      <c r="A115" s="68">
        <v>112</v>
      </c>
      <c r="B115" s="66"/>
      <c r="C115" s="62"/>
      <c r="D115" s="55"/>
      <c r="E115" s="83"/>
      <c r="F115" s="82" t="str">
        <f t="shared" si="6"/>
        <v/>
      </c>
      <c r="G115" s="79"/>
      <c r="H115" s="61"/>
      <c r="I115" s="70"/>
      <c r="J115" s="55"/>
      <c r="K115" s="71"/>
      <c r="L115" s="71"/>
      <c r="M115" s="56"/>
      <c r="N115" s="56"/>
      <c r="O115" s="54"/>
      <c r="P115" s="55"/>
      <c r="Q115" s="55"/>
      <c r="R115" s="31">
        <f t="shared" si="7"/>
        <v>0</v>
      </c>
      <c r="S115" s="63"/>
      <c r="T115" s="57"/>
      <c r="U115" s="22" t="str">
        <f>IF(M115="","",VLOOKUP(M115,リスト!$C$2:$D$34,2,FALSE))</f>
        <v/>
      </c>
      <c r="V115" s="22" t="str">
        <f>IF($N115="","",VLOOKUP($N115,リスト!$E$2:$F$3,2,FALSE))</f>
        <v/>
      </c>
      <c r="W115" s="22" t="str">
        <f>IF(P115="","",VLOOKUP(P115,リスト!$G$2:$H$3,2,FALSE))</f>
        <v/>
      </c>
      <c r="X115" s="22" t="str">
        <f>IF(Q115="","",VLOOKUP(Q115,リスト!$I$2:$J$3,2,FALSE))</f>
        <v/>
      </c>
      <c r="Y115" s="22" t="str">
        <f t="shared" si="9"/>
        <v/>
      </c>
      <c r="Z115" s="75" t="str">
        <f>IF(K115="","",VLOOKUP(K115,リスト!$K$2:$L$5,2,FALSE))</f>
        <v/>
      </c>
      <c r="AA115" s="75" t="str">
        <f t="shared" si="8"/>
        <v/>
      </c>
    </row>
    <row r="116" spans="1:27" x14ac:dyDescent="0.15">
      <c r="A116" s="68">
        <v>113</v>
      </c>
      <c r="B116" s="66"/>
      <c r="C116" s="62"/>
      <c r="D116" s="55"/>
      <c r="E116" s="83"/>
      <c r="F116" s="82" t="str">
        <f t="shared" si="6"/>
        <v/>
      </c>
      <c r="G116" s="79"/>
      <c r="H116" s="61"/>
      <c r="I116" s="70"/>
      <c r="J116" s="55"/>
      <c r="K116" s="71"/>
      <c r="L116" s="71"/>
      <c r="M116" s="56"/>
      <c r="N116" s="56"/>
      <c r="O116" s="54"/>
      <c r="P116" s="55"/>
      <c r="Q116" s="55"/>
      <c r="R116" s="31">
        <f t="shared" si="7"/>
        <v>0</v>
      </c>
      <c r="S116" s="63"/>
      <c r="T116" s="53"/>
      <c r="U116" s="22" t="str">
        <f>IF(M116="","",VLOOKUP(M116,リスト!$C$2:$D$34,2,FALSE))</f>
        <v/>
      </c>
      <c r="V116" s="22" t="str">
        <f>IF($N116="","",VLOOKUP($N116,リスト!$E$2:$F$3,2,FALSE))</f>
        <v/>
      </c>
      <c r="W116" s="22" t="str">
        <f>IF(P116="","",VLOOKUP(P116,リスト!$G$2:$H$3,2,FALSE))</f>
        <v/>
      </c>
      <c r="X116" s="22" t="str">
        <f>IF(Q116="","",VLOOKUP(Q116,リスト!$I$2:$J$3,2,FALSE))</f>
        <v/>
      </c>
      <c r="Y116" s="22" t="str">
        <f t="shared" si="9"/>
        <v/>
      </c>
      <c r="Z116" s="75" t="str">
        <f>IF(K116="","",VLOOKUP(K116,リスト!$K$2:$L$5,2,FALSE))</f>
        <v/>
      </c>
      <c r="AA116" s="75" t="str">
        <f t="shared" si="8"/>
        <v/>
      </c>
    </row>
    <row r="117" spans="1:27" x14ac:dyDescent="0.15">
      <c r="A117" s="68">
        <v>114</v>
      </c>
      <c r="B117" s="66"/>
      <c r="C117" s="62"/>
      <c r="D117" s="55"/>
      <c r="E117" s="83"/>
      <c r="F117" s="82" t="str">
        <f t="shared" si="6"/>
        <v/>
      </c>
      <c r="G117" s="79"/>
      <c r="H117" s="61"/>
      <c r="I117" s="70"/>
      <c r="J117" s="55"/>
      <c r="K117" s="71"/>
      <c r="L117" s="71"/>
      <c r="M117" s="56"/>
      <c r="N117" s="56"/>
      <c r="O117" s="54"/>
      <c r="P117" s="55"/>
      <c r="Q117" s="55"/>
      <c r="R117" s="31">
        <f t="shared" si="7"/>
        <v>0</v>
      </c>
      <c r="S117" s="63"/>
      <c r="T117" s="57"/>
      <c r="U117" s="22" t="str">
        <f>IF(M117="","",VLOOKUP(M117,リスト!$C$2:$D$34,2,FALSE))</f>
        <v/>
      </c>
      <c r="V117" s="22" t="str">
        <f>IF($N117="","",VLOOKUP($N117,リスト!$E$2:$F$3,2,FALSE))</f>
        <v/>
      </c>
      <c r="W117" s="22" t="str">
        <f>IF(P117="","",VLOOKUP(P117,リスト!$G$2:$H$3,2,FALSE))</f>
        <v/>
      </c>
      <c r="X117" s="22" t="str">
        <f>IF(Q117="","",VLOOKUP(Q117,リスト!$I$2:$J$3,2,FALSE))</f>
        <v/>
      </c>
      <c r="Y117" s="22" t="str">
        <f t="shared" si="9"/>
        <v/>
      </c>
      <c r="Z117" s="75" t="str">
        <f>IF(K117="","",VLOOKUP(K117,リスト!$K$2:$L$5,2,FALSE))</f>
        <v/>
      </c>
      <c r="AA117" s="75" t="str">
        <f t="shared" si="8"/>
        <v/>
      </c>
    </row>
    <row r="118" spans="1:27" x14ac:dyDescent="0.15">
      <c r="A118" s="68">
        <v>115</v>
      </c>
      <c r="B118" s="66"/>
      <c r="C118" s="62"/>
      <c r="D118" s="55"/>
      <c r="E118" s="83"/>
      <c r="F118" s="82" t="str">
        <f t="shared" si="6"/>
        <v/>
      </c>
      <c r="G118" s="79"/>
      <c r="H118" s="61"/>
      <c r="I118" s="70"/>
      <c r="J118" s="55"/>
      <c r="K118" s="71"/>
      <c r="L118" s="71"/>
      <c r="M118" s="56"/>
      <c r="N118" s="56"/>
      <c r="O118" s="54"/>
      <c r="P118" s="55"/>
      <c r="Q118" s="55"/>
      <c r="R118" s="31">
        <f t="shared" si="7"/>
        <v>0</v>
      </c>
      <c r="S118" s="63"/>
      <c r="T118" s="53"/>
      <c r="U118" s="22" t="str">
        <f>IF(M118="","",VLOOKUP(M118,リスト!$C$2:$D$34,2,FALSE))</f>
        <v/>
      </c>
      <c r="V118" s="22" t="str">
        <f>IF($N118="","",VLOOKUP($N118,リスト!$E$2:$F$3,2,FALSE))</f>
        <v/>
      </c>
      <c r="W118" s="22" t="str">
        <f>IF(P118="","",VLOOKUP(P118,リスト!$G$2:$H$3,2,FALSE))</f>
        <v/>
      </c>
      <c r="X118" s="22" t="str">
        <f>IF(Q118="","",VLOOKUP(Q118,リスト!$I$2:$J$3,2,FALSE))</f>
        <v/>
      </c>
      <c r="Y118" s="22" t="str">
        <f t="shared" si="9"/>
        <v/>
      </c>
      <c r="Z118" s="75" t="str">
        <f>IF(K118="","",VLOOKUP(K118,リスト!$K$2:$L$5,2,FALSE))</f>
        <v/>
      </c>
      <c r="AA118" s="75" t="str">
        <f t="shared" si="8"/>
        <v/>
      </c>
    </row>
    <row r="119" spans="1:27" x14ac:dyDescent="0.15">
      <c r="A119" s="68">
        <v>116</v>
      </c>
      <c r="B119" s="66"/>
      <c r="C119" s="62"/>
      <c r="D119" s="55"/>
      <c r="E119" s="83"/>
      <c r="F119" s="82" t="str">
        <f t="shared" si="6"/>
        <v/>
      </c>
      <c r="G119" s="79"/>
      <c r="H119" s="61"/>
      <c r="I119" s="70"/>
      <c r="J119" s="55"/>
      <c r="K119" s="71"/>
      <c r="L119" s="71"/>
      <c r="M119" s="56"/>
      <c r="N119" s="56"/>
      <c r="O119" s="54"/>
      <c r="P119" s="55"/>
      <c r="Q119" s="55"/>
      <c r="R119" s="31">
        <f t="shared" si="7"/>
        <v>0</v>
      </c>
      <c r="S119" s="63"/>
      <c r="T119" s="57"/>
      <c r="U119" s="22" t="str">
        <f>IF(M119="","",VLOOKUP(M119,リスト!$C$2:$D$34,2,FALSE))</f>
        <v/>
      </c>
      <c r="V119" s="22" t="str">
        <f>IF($N119="","",VLOOKUP($N119,リスト!$E$2:$F$3,2,FALSE))</f>
        <v/>
      </c>
      <c r="W119" s="22" t="str">
        <f>IF(P119="","",VLOOKUP(P119,リスト!$G$2:$H$3,2,FALSE))</f>
        <v/>
      </c>
      <c r="X119" s="22" t="str">
        <f>IF(Q119="","",VLOOKUP(Q119,リスト!$I$2:$J$3,2,FALSE))</f>
        <v/>
      </c>
      <c r="Y119" s="22" t="str">
        <f t="shared" si="9"/>
        <v/>
      </c>
      <c r="Z119" s="75" t="str">
        <f>IF(K119="","",VLOOKUP(K119,リスト!$K$2:$L$5,2,FALSE))</f>
        <v/>
      </c>
      <c r="AA119" s="75" t="str">
        <f t="shared" si="8"/>
        <v/>
      </c>
    </row>
    <row r="120" spans="1:27" x14ac:dyDescent="0.15">
      <c r="A120" s="68">
        <v>117</v>
      </c>
      <c r="B120" s="66"/>
      <c r="C120" s="62"/>
      <c r="D120" s="55"/>
      <c r="E120" s="83"/>
      <c r="F120" s="82" t="str">
        <f t="shared" si="6"/>
        <v/>
      </c>
      <c r="G120" s="79"/>
      <c r="H120" s="61"/>
      <c r="I120" s="70"/>
      <c r="J120" s="55"/>
      <c r="K120" s="71"/>
      <c r="L120" s="71"/>
      <c r="M120" s="56"/>
      <c r="N120" s="56"/>
      <c r="O120" s="54"/>
      <c r="P120" s="55"/>
      <c r="Q120" s="55"/>
      <c r="R120" s="31">
        <f t="shared" si="7"/>
        <v>0</v>
      </c>
      <c r="S120" s="63"/>
      <c r="T120" s="53"/>
      <c r="U120" s="22" t="str">
        <f>IF(M120="","",VLOOKUP(M120,リスト!$C$2:$D$34,2,FALSE))</f>
        <v/>
      </c>
      <c r="V120" s="22" t="str">
        <f>IF($N120="","",VLOOKUP($N120,リスト!$E$2:$F$3,2,FALSE))</f>
        <v/>
      </c>
      <c r="W120" s="22" t="str">
        <f>IF(P120="","",VLOOKUP(P120,リスト!$G$2:$H$3,2,FALSE))</f>
        <v/>
      </c>
      <c r="X120" s="22" t="str">
        <f>IF(Q120="","",VLOOKUP(Q120,リスト!$I$2:$J$3,2,FALSE))</f>
        <v/>
      </c>
      <c r="Y120" s="22" t="str">
        <f t="shared" si="9"/>
        <v/>
      </c>
      <c r="Z120" s="75" t="str">
        <f>IF(K120="","",VLOOKUP(K120,リスト!$K$2:$L$5,2,FALSE))</f>
        <v/>
      </c>
      <c r="AA120" s="75" t="str">
        <f t="shared" si="8"/>
        <v/>
      </c>
    </row>
    <row r="121" spans="1:27" x14ac:dyDescent="0.15">
      <c r="A121" s="68">
        <v>118</v>
      </c>
      <c r="B121" s="66"/>
      <c r="C121" s="62"/>
      <c r="D121" s="55"/>
      <c r="E121" s="83"/>
      <c r="F121" s="82" t="str">
        <f t="shared" si="6"/>
        <v/>
      </c>
      <c r="G121" s="79"/>
      <c r="H121" s="61"/>
      <c r="I121" s="70"/>
      <c r="J121" s="55"/>
      <c r="K121" s="71"/>
      <c r="L121" s="71"/>
      <c r="M121" s="56"/>
      <c r="N121" s="56"/>
      <c r="O121" s="54"/>
      <c r="P121" s="55"/>
      <c r="Q121" s="55"/>
      <c r="R121" s="31">
        <f t="shared" si="7"/>
        <v>0</v>
      </c>
      <c r="S121" s="63"/>
      <c r="T121" s="57"/>
      <c r="U121" s="22" t="str">
        <f>IF(M121="","",VLOOKUP(M121,リスト!$C$2:$D$34,2,FALSE))</f>
        <v/>
      </c>
      <c r="V121" s="22" t="str">
        <f>IF($N121="","",VLOOKUP($N121,リスト!$E$2:$F$3,2,FALSE))</f>
        <v/>
      </c>
      <c r="W121" s="22" t="str">
        <f>IF(P121="","",VLOOKUP(P121,リスト!$G$2:$H$3,2,FALSE))</f>
        <v/>
      </c>
      <c r="X121" s="22" t="str">
        <f>IF(Q121="","",VLOOKUP(Q121,リスト!$I$2:$J$3,2,FALSE))</f>
        <v/>
      </c>
      <c r="Y121" s="22" t="str">
        <f t="shared" si="9"/>
        <v/>
      </c>
      <c r="Z121" s="75" t="str">
        <f>IF(K121="","",VLOOKUP(K121,リスト!$K$2:$L$5,2,FALSE))</f>
        <v/>
      </c>
      <c r="AA121" s="75" t="str">
        <f t="shared" si="8"/>
        <v/>
      </c>
    </row>
    <row r="122" spans="1:27" x14ac:dyDescent="0.15">
      <c r="A122" s="68">
        <v>119</v>
      </c>
      <c r="B122" s="66"/>
      <c r="C122" s="62"/>
      <c r="D122" s="55"/>
      <c r="E122" s="83"/>
      <c r="F122" s="82" t="str">
        <f t="shared" si="6"/>
        <v/>
      </c>
      <c r="G122" s="79"/>
      <c r="H122" s="61"/>
      <c r="I122" s="70"/>
      <c r="J122" s="55"/>
      <c r="K122" s="71"/>
      <c r="L122" s="71"/>
      <c r="M122" s="56"/>
      <c r="N122" s="56"/>
      <c r="O122" s="54"/>
      <c r="P122" s="55"/>
      <c r="Q122" s="55"/>
      <c r="R122" s="31">
        <f t="shared" si="7"/>
        <v>0</v>
      </c>
      <c r="S122" s="63"/>
      <c r="T122" s="53"/>
      <c r="U122" s="22" t="str">
        <f>IF(M122="","",VLOOKUP(M122,リスト!$C$2:$D$34,2,FALSE))</f>
        <v/>
      </c>
      <c r="V122" s="22" t="str">
        <f>IF($N122="","",VLOOKUP($N122,リスト!$E$2:$F$3,2,FALSE))</f>
        <v/>
      </c>
      <c r="W122" s="22" t="str">
        <f>IF(P122="","",VLOOKUP(P122,リスト!$G$2:$H$3,2,FALSE))</f>
        <v/>
      </c>
      <c r="X122" s="22" t="str">
        <f>IF(Q122="","",VLOOKUP(Q122,リスト!$I$2:$J$3,2,FALSE))</f>
        <v/>
      </c>
      <c r="Y122" s="22" t="str">
        <f t="shared" si="9"/>
        <v/>
      </c>
      <c r="Z122" s="75" t="str">
        <f>IF(K122="","",VLOOKUP(K122,リスト!$K$2:$L$5,2,FALSE))</f>
        <v/>
      </c>
      <c r="AA122" s="75" t="str">
        <f t="shared" si="8"/>
        <v/>
      </c>
    </row>
    <row r="123" spans="1:27" x14ac:dyDescent="0.15">
      <c r="A123" s="68">
        <v>120</v>
      </c>
      <c r="B123" s="66"/>
      <c r="C123" s="62"/>
      <c r="D123" s="55"/>
      <c r="E123" s="83"/>
      <c r="F123" s="82" t="str">
        <f t="shared" si="6"/>
        <v/>
      </c>
      <c r="G123" s="79"/>
      <c r="H123" s="61"/>
      <c r="I123" s="70"/>
      <c r="J123" s="55"/>
      <c r="K123" s="71"/>
      <c r="L123" s="71"/>
      <c r="M123" s="56"/>
      <c r="N123" s="56"/>
      <c r="O123" s="54"/>
      <c r="P123" s="55"/>
      <c r="Q123" s="55"/>
      <c r="R123" s="31">
        <f t="shared" si="7"/>
        <v>0</v>
      </c>
      <c r="S123" s="63"/>
      <c r="T123" s="57"/>
      <c r="U123" s="22" t="str">
        <f>IF(M123="","",VLOOKUP(M123,リスト!$C$2:$D$34,2,FALSE))</f>
        <v/>
      </c>
      <c r="V123" s="22" t="str">
        <f>IF($N123="","",VLOOKUP($N123,リスト!$E$2:$F$3,2,FALSE))</f>
        <v/>
      </c>
      <c r="W123" s="22" t="str">
        <f>IF(P123="","",VLOOKUP(P123,リスト!$G$2:$H$3,2,FALSE))</f>
        <v/>
      </c>
      <c r="X123" s="22" t="str">
        <f>IF(Q123="","",VLOOKUP(Q123,リスト!$I$2:$J$3,2,FALSE))</f>
        <v/>
      </c>
      <c r="Y123" s="22" t="str">
        <f t="shared" si="9"/>
        <v/>
      </c>
      <c r="Z123" s="75" t="str">
        <f>IF(K123="","",VLOOKUP(K123,リスト!$K$2:$L$5,2,FALSE))</f>
        <v/>
      </c>
      <c r="AA123" s="75" t="str">
        <f t="shared" si="8"/>
        <v/>
      </c>
    </row>
    <row r="124" spans="1:27" x14ac:dyDescent="0.15">
      <c r="A124" s="68">
        <v>121</v>
      </c>
      <c r="B124" s="66"/>
      <c r="C124" s="62"/>
      <c r="D124" s="55"/>
      <c r="E124" s="83"/>
      <c r="F124" s="82" t="str">
        <f t="shared" si="6"/>
        <v/>
      </c>
      <c r="G124" s="79"/>
      <c r="H124" s="61"/>
      <c r="I124" s="70"/>
      <c r="J124" s="55"/>
      <c r="K124" s="71"/>
      <c r="L124" s="71"/>
      <c r="M124" s="56"/>
      <c r="N124" s="56"/>
      <c r="O124" s="54"/>
      <c r="P124" s="55"/>
      <c r="Q124" s="55"/>
      <c r="R124" s="31">
        <f t="shared" si="7"/>
        <v>0</v>
      </c>
      <c r="S124" s="63"/>
      <c r="T124" s="53"/>
      <c r="U124" s="22" t="str">
        <f>IF(M124="","",VLOOKUP(M124,リスト!$C$2:$D$34,2,FALSE))</f>
        <v/>
      </c>
      <c r="V124" s="22" t="str">
        <f>IF($N124="","",VLOOKUP($N124,リスト!$E$2:$F$3,2,FALSE))</f>
        <v/>
      </c>
      <c r="W124" s="22" t="str">
        <f>IF(P124="","",VLOOKUP(P124,リスト!$G$2:$H$3,2,FALSE))</f>
        <v/>
      </c>
      <c r="X124" s="22" t="str">
        <f>IF(Q124="","",VLOOKUP(Q124,リスト!$I$2:$J$3,2,FALSE))</f>
        <v/>
      </c>
      <c r="Y124" s="22" t="str">
        <f t="shared" si="9"/>
        <v/>
      </c>
      <c r="Z124" s="75" t="str">
        <f>IF(K124="","",VLOOKUP(K124,リスト!$K$2:$L$5,2,FALSE))</f>
        <v/>
      </c>
      <c r="AA124" s="75" t="str">
        <f t="shared" si="8"/>
        <v/>
      </c>
    </row>
    <row r="125" spans="1:27" x14ac:dyDescent="0.15">
      <c r="A125" s="68">
        <v>122</v>
      </c>
      <c r="B125" s="66"/>
      <c r="C125" s="62"/>
      <c r="D125" s="55"/>
      <c r="E125" s="83"/>
      <c r="F125" s="82" t="str">
        <f t="shared" si="6"/>
        <v/>
      </c>
      <c r="G125" s="79"/>
      <c r="H125" s="61"/>
      <c r="I125" s="70"/>
      <c r="J125" s="55"/>
      <c r="K125" s="71"/>
      <c r="L125" s="71"/>
      <c r="M125" s="56"/>
      <c r="N125" s="56"/>
      <c r="O125" s="54"/>
      <c r="P125" s="55"/>
      <c r="Q125" s="55"/>
      <c r="R125" s="31">
        <f t="shared" si="7"/>
        <v>0</v>
      </c>
      <c r="S125" s="63"/>
      <c r="T125" s="57"/>
      <c r="U125" s="22" t="str">
        <f>IF(M125="","",VLOOKUP(M125,リスト!$C$2:$D$34,2,FALSE))</f>
        <v/>
      </c>
      <c r="V125" s="22" t="str">
        <f>IF($N125="","",VLOOKUP($N125,リスト!$E$2:$F$3,2,FALSE))</f>
        <v/>
      </c>
      <c r="W125" s="22" t="str">
        <f>IF(P125="","",VLOOKUP(P125,リスト!$G$2:$H$3,2,FALSE))</f>
        <v/>
      </c>
      <c r="X125" s="22" t="str">
        <f>IF(Q125="","",VLOOKUP(Q125,リスト!$I$2:$J$3,2,FALSE))</f>
        <v/>
      </c>
      <c r="Y125" s="22" t="str">
        <f t="shared" si="9"/>
        <v/>
      </c>
      <c r="Z125" s="75" t="str">
        <f>IF(K125="","",VLOOKUP(K125,リスト!$K$2:$L$5,2,FALSE))</f>
        <v/>
      </c>
      <c r="AA125" s="75" t="str">
        <f t="shared" si="8"/>
        <v/>
      </c>
    </row>
    <row r="126" spans="1:27" x14ac:dyDescent="0.15">
      <c r="A126" s="68">
        <v>123</v>
      </c>
      <c r="B126" s="66"/>
      <c r="C126" s="62"/>
      <c r="D126" s="55"/>
      <c r="E126" s="83"/>
      <c r="F126" s="82" t="str">
        <f t="shared" si="6"/>
        <v/>
      </c>
      <c r="G126" s="79"/>
      <c r="H126" s="61"/>
      <c r="I126" s="70"/>
      <c r="J126" s="55"/>
      <c r="K126" s="71"/>
      <c r="L126" s="71"/>
      <c r="M126" s="56"/>
      <c r="N126" s="56"/>
      <c r="O126" s="54"/>
      <c r="P126" s="55"/>
      <c r="Q126" s="55"/>
      <c r="R126" s="31">
        <f t="shared" si="7"/>
        <v>0</v>
      </c>
      <c r="S126" s="63"/>
      <c r="T126" s="53"/>
      <c r="U126" s="22" t="str">
        <f>IF(M126="","",VLOOKUP(M126,リスト!$C$2:$D$34,2,FALSE))</f>
        <v/>
      </c>
      <c r="V126" s="22" t="str">
        <f>IF($N126="","",VLOOKUP($N126,リスト!$E$2:$F$3,2,FALSE))</f>
        <v/>
      </c>
      <c r="W126" s="22" t="str">
        <f>IF(P126="","",VLOOKUP(P126,リスト!$G$2:$H$3,2,FALSE))</f>
        <v/>
      </c>
      <c r="X126" s="22" t="str">
        <f>IF(Q126="","",VLOOKUP(Q126,リスト!$I$2:$J$3,2,FALSE))</f>
        <v/>
      </c>
      <c r="Y126" s="22" t="str">
        <f t="shared" si="9"/>
        <v/>
      </c>
      <c r="Z126" s="75" t="str">
        <f>IF(K126="","",VLOOKUP(K126,リスト!$K$2:$L$5,2,FALSE))</f>
        <v/>
      </c>
      <c r="AA126" s="75" t="str">
        <f t="shared" si="8"/>
        <v/>
      </c>
    </row>
    <row r="127" spans="1:27" x14ac:dyDescent="0.15">
      <c r="A127" s="68">
        <v>124</v>
      </c>
      <c r="B127" s="66"/>
      <c r="C127" s="62"/>
      <c r="D127" s="55"/>
      <c r="E127" s="83"/>
      <c r="F127" s="82" t="str">
        <f t="shared" si="6"/>
        <v/>
      </c>
      <c r="G127" s="79"/>
      <c r="H127" s="61"/>
      <c r="I127" s="70"/>
      <c r="J127" s="55"/>
      <c r="K127" s="71"/>
      <c r="L127" s="71"/>
      <c r="M127" s="56"/>
      <c r="N127" s="56"/>
      <c r="O127" s="54"/>
      <c r="P127" s="55"/>
      <c r="Q127" s="55"/>
      <c r="R127" s="31">
        <f t="shared" si="7"/>
        <v>0</v>
      </c>
      <c r="S127" s="63"/>
      <c r="T127" s="57"/>
      <c r="U127" s="22" t="str">
        <f>IF(M127="","",VLOOKUP(M127,リスト!$C$2:$D$34,2,FALSE))</f>
        <v/>
      </c>
      <c r="V127" s="22" t="str">
        <f>IF($N127="","",VLOOKUP($N127,リスト!$E$2:$F$3,2,FALSE))</f>
        <v/>
      </c>
      <c r="W127" s="22" t="str">
        <f>IF(P127="","",VLOOKUP(P127,リスト!$G$2:$H$3,2,FALSE))</f>
        <v/>
      </c>
      <c r="X127" s="22" t="str">
        <f>IF(Q127="","",VLOOKUP(Q127,リスト!$I$2:$J$3,2,FALSE))</f>
        <v/>
      </c>
      <c r="Y127" s="22" t="str">
        <f t="shared" si="9"/>
        <v/>
      </c>
      <c r="Z127" s="75" t="str">
        <f>IF(K127="","",VLOOKUP(K127,リスト!$K$2:$L$5,2,FALSE))</f>
        <v/>
      </c>
      <c r="AA127" s="75" t="str">
        <f t="shared" si="8"/>
        <v/>
      </c>
    </row>
    <row r="128" spans="1:27" x14ac:dyDescent="0.15">
      <c r="A128" s="68">
        <v>125</v>
      </c>
      <c r="B128" s="66"/>
      <c r="C128" s="62"/>
      <c r="D128" s="55"/>
      <c r="E128" s="83"/>
      <c r="F128" s="82" t="str">
        <f t="shared" si="6"/>
        <v/>
      </c>
      <c r="G128" s="79"/>
      <c r="H128" s="61"/>
      <c r="I128" s="70"/>
      <c r="J128" s="55"/>
      <c r="K128" s="71"/>
      <c r="L128" s="71"/>
      <c r="M128" s="56"/>
      <c r="N128" s="56"/>
      <c r="O128" s="54"/>
      <c r="P128" s="55"/>
      <c r="Q128" s="55"/>
      <c r="R128" s="31">
        <f t="shared" si="7"/>
        <v>0</v>
      </c>
      <c r="S128" s="63"/>
      <c r="T128" s="53"/>
      <c r="U128" s="22" t="str">
        <f>IF(M128="","",VLOOKUP(M128,リスト!$C$2:$D$34,2,FALSE))</f>
        <v/>
      </c>
      <c r="V128" s="22" t="str">
        <f>IF($N128="","",VLOOKUP($N128,リスト!$E$2:$F$3,2,FALSE))</f>
        <v/>
      </c>
      <c r="W128" s="22" t="str">
        <f>IF(P128="","",VLOOKUP(P128,リスト!$G$2:$H$3,2,FALSE))</f>
        <v/>
      </c>
      <c r="X128" s="22" t="str">
        <f>IF(Q128="","",VLOOKUP(Q128,リスト!$I$2:$J$3,2,FALSE))</f>
        <v/>
      </c>
      <c r="Y128" s="22" t="str">
        <f t="shared" si="9"/>
        <v/>
      </c>
      <c r="Z128" s="75" t="str">
        <f>IF(K128="","",VLOOKUP(K128,リスト!$K$2:$L$5,2,FALSE))</f>
        <v/>
      </c>
      <c r="AA128" s="75" t="str">
        <f t="shared" si="8"/>
        <v/>
      </c>
    </row>
    <row r="129" spans="1:27" x14ac:dyDescent="0.15">
      <c r="A129" s="68">
        <v>126</v>
      </c>
      <c r="B129" s="66"/>
      <c r="C129" s="62"/>
      <c r="D129" s="55"/>
      <c r="E129" s="83"/>
      <c r="F129" s="82" t="str">
        <f t="shared" si="6"/>
        <v/>
      </c>
      <c r="G129" s="79"/>
      <c r="H129" s="61"/>
      <c r="I129" s="70"/>
      <c r="J129" s="55"/>
      <c r="K129" s="71"/>
      <c r="L129" s="71"/>
      <c r="M129" s="56"/>
      <c r="N129" s="56"/>
      <c r="O129" s="54"/>
      <c r="P129" s="55"/>
      <c r="Q129" s="55"/>
      <c r="R129" s="31">
        <f t="shared" si="7"/>
        <v>0</v>
      </c>
      <c r="S129" s="63"/>
      <c r="T129" s="57"/>
      <c r="U129" s="22" t="str">
        <f>IF(M129="","",VLOOKUP(M129,リスト!$C$2:$D$34,2,FALSE))</f>
        <v/>
      </c>
      <c r="V129" s="22" t="str">
        <f>IF($N129="","",VLOOKUP($N129,リスト!$E$2:$F$3,2,FALSE))</f>
        <v/>
      </c>
      <c r="W129" s="22" t="str">
        <f>IF(P129="","",VLOOKUP(P129,リスト!$G$2:$H$3,2,FALSE))</f>
        <v/>
      </c>
      <c r="X129" s="22" t="str">
        <f>IF(Q129="","",VLOOKUP(Q129,リスト!$I$2:$J$3,2,FALSE))</f>
        <v/>
      </c>
      <c r="Y129" s="22" t="str">
        <f t="shared" si="9"/>
        <v/>
      </c>
      <c r="Z129" s="75" t="str">
        <f>IF(K129="","",VLOOKUP(K129,リスト!$K$2:$L$5,2,FALSE))</f>
        <v/>
      </c>
      <c r="AA129" s="75" t="str">
        <f t="shared" si="8"/>
        <v/>
      </c>
    </row>
    <row r="130" spans="1:27" x14ac:dyDescent="0.15">
      <c r="A130" s="68">
        <v>127</v>
      </c>
      <c r="B130" s="66"/>
      <c r="C130" s="62"/>
      <c r="D130" s="55"/>
      <c r="E130" s="83"/>
      <c r="F130" s="82" t="str">
        <f t="shared" si="6"/>
        <v/>
      </c>
      <c r="G130" s="79"/>
      <c r="H130" s="61"/>
      <c r="I130" s="70"/>
      <c r="J130" s="55"/>
      <c r="K130" s="71"/>
      <c r="L130" s="71"/>
      <c r="M130" s="56"/>
      <c r="N130" s="56"/>
      <c r="O130" s="54"/>
      <c r="P130" s="55"/>
      <c r="Q130" s="55"/>
      <c r="R130" s="31">
        <f t="shared" si="7"/>
        <v>0</v>
      </c>
      <c r="S130" s="63"/>
      <c r="T130" s="53"/>
      <c r="U130" s="22" t="str">
        <f>IF(M130="","",VLOOKUP(M130,リスト!$C$2:$D$34,2,FALSE))</f>
        <v/>
      </c>
      <c r="V130" s="22" t="str">
        <f>IF($N130="","",VLOOKUP($N130,リスト!$E$2:$F$3,2,FALSE))</f>
        <v/>
      </c>
      <c r="W130" s="22" t="str">
        <f>IF(P130="","",VLOOKUP(P130,リスト!$G$2:$H$3,2,FALSE))</f>
        <v/>
      </c>
      <c r="X130" s="22" t="str">
        <f>IF(Q130="","",VLOOKUP(Q130,リスト!$I$2:$J$3,2,FALSE))</f>
        <v/>
      </c>
      <c r="Y130" s="22" t="str">
        <f t="shared" si="9"/>
        <v/>
      </c>
      <c r="Z130" s="75" t="str">
        <f>IF(K130="","",VLOOKUP(K130,リスト!$K$2:$L$5,2,FALSE))</f>
        <v/>
      </c>
      <c r="AA130" s="75" t="str">
        <f t="shared" si="8"/>
        <v/>
      </c>
    </row>
    <row r="131" spans="1:27" x14ac:dyDescent="0.15">
      <c r="A131" s="68">
        <v>128</v>
      </c>
      <c r="B131" s="66"/>
      <c r="C131" s="62"/>
      <c r="D131" s="55"/>
      <c r="E131" s="83"/>
      <c r="F131" s="82" t="str">
        <f t="shared" si="6"/>
        <v/>
      </c>
      <c r="G131" s="79"/>
      <c r="H131" s="61"/>
      <c r="I131" s="70"/>
      <c r="J131" s="55"/>
      <c r="K131" s="71"/>
      <c r="L131" s="71"/>
      <c r="M131" s="56"/>
      <c r="N131" s="56"/>
      <c r="O131" s="54"/>
      <c r="P131" s="55"/>
      <c r="Q131" s="55"/>
      <c r="R131" s="31">
        <f t="shared" si="7"/>
        <v>0</v>
      </c>
      <c r="S131" s="63"/>
      <c r="T131" s="57"/>
      <c r="U131" s="22" t="str">
        <f>IF(M131="","",VLOOKUP(M131,リスト!$C$2:$D$34,2,FALSE))</f>
        <v/>
      </c>
      <c r="V131" s="22" t="str">
        <f>IF($N131="","",VLOOKUP($N131,リスト!$E$2:$F$3,2,FALSE))</f>
        <v/>
      </c>
      <c r="W131" s="22" t="str">
        <f>IF(P131="","",VLOOKUP(P131,リスト!$G$2:$H$3,2,FALSE))</f>
        <v/>
      </c>
      <c r="X131" s="22" t="str">
        <f>IF(Q131="","",VLOOKUP(Q131,リスト!$I$2:$J$3,2,FALSE))</f>
        <v/>
      </c>
      <c r="Y131" s="22" t="str">
        <f t="shared" ref="Y131:Y153" si="10">IF(F131="","",IF(AND(F131&lt;=18,U131=2500),-1000,))</f>
        <v/>
      </c>
      <c r="Z131" s="75" t="str">
        <f>IF(K131="","",VLOOKUP(K131,リスト!$K$2:$L$5,2,FALSE))</f>
        <v/>
      </c>
      <c r="AA131" s="75" t="str">
        <f t="shared" si="8"/>
        <v/>
      </c>
    </row>
    <row r="132" spans="1:27" x14ac:dyDescent="0.15">
      <c r="A132" s="68">
        <v>129</v>
      </c>
      <c r="B132" s="66"/>
      <c r="C132" s="62"/>
      <c r="D132" s="55"/>
      <c r="E132" s="83"/>
      <c r="F132" s="82" t="str">
        <f t="shared" ref="F132:F153" si="11">IF(E132="","",DATEDIF(E132,"2017/3/31","Y"))</f>
        <v/>
      </c>
      <c r="G132" s="79"/>
      <c r="H132" s="61"/>
      <c r="I132" s="70"/>
      <c r="J132" s="55"/>
      <c r="K132" s="71"/>
      <c r="L132" s="71"/>
      <c r="M132" s="56"/>
      <c r="N132" s="56"/>
      <c r="O132" s="54"/>
      <c r="P132" s="55"/>
      <c r="Q132" s="55"/>
      <c r="R132" s="31">
        <f t="shared" ref="R132:R153" si="12">SUM(U132,V132,W132,X132,Y132,Z132,AA132)</f>
        <v>0</v>
      </c>
      <c r="S132" s="63"/>
      <c r="T132" s="53"/>
      <c r="U132" s="22" t="str">
        <f>IF(M132="","",VLOOKUP(M132,リスト!$C$2:$D$34,2,FALSE))</f>
        <v/>
      </c>
      <c r="V132" s="22" t="str">
        <f>IF($N132="","",VLOOKUP($N132,リスト!$E$2:$F$3,2,FALSE))</f>
        <v/>
      </c>
      <c r="W132" s="22" t="str">
        <f>IF(P132="","",VLOOKUP(P132,リスト!$G$2:$H$3,2,FALSE))</f>
        <v/>
      </c>
      <c r="X132" s="22" t="str">
        <f>IF(Q132="","",VLOOKUP(Q132,リスト!$I$2:$J$3,2,FALSE))</f>
        <v/>
      </c>
      <c r="Y132" s="22" t="str">
        <f t="shared" si="10"/>
        <v/>
      </c>
      <c r="Z132" s="75" t="str">
        <f>IF(K132="","",VLOOKUP(K132,リスト!$K$2:$L$5,2,FALSE))</f>
        <v/>
      </c>
      <c r="AA132" s="75" t="str">
        <f t="shared" ref="AA132:AA153" si="13">IF(AND(F132&lt;=12,K132="大会バス"),-1500,"")</f>
        <v/>
      </c>
    </row>
    <row r="133" spans="1:27" x14ac:dyDescent="0.15">
      <c r="A133" s="68">
        <v>130</v>
      </c>
      <c r="B133" s="66"/>
      <c r="C133" s="62"/>
      <c r="D133" s="55"/>
      <c r="E133" s="83"/>
      <c r="F133" s="82" t="str">
        <f t="shared" si="11"/>
        <v/>
      </c>
      <c r="G133" s="79"/>
      <c r="H133" s="61"/>
      <c r="I133" s="70"/>
      <c r="J133" s="55"/>
      <c r="K133" s="71"/>
      <c r="L133" s="71"/>
      <c r="M133" s="56"/>
      <c r="N133" s="56"/>
      <c r="O133" s="54"/>
      <c r="P133" s="55"/>
      <c r="Q133" s="55"/>
      <c r="R133" s="31">
        <f t="shared" si="12"/>
        <v>0</v>
      </c>
      <c r="S133" s="63"/>
      <c r="T133" s="57"/>
      <c r="U133" s="22" t="str">
        <f>IF(M133="","",VLOOKUP(M133,リスト!$C$2:$D$34,2,FALSE))</f>
        <v/>
      </c>
      <c r="V133" s="22" t="str">
        <f>IF($N133="","",VLOOKUP($N133,リスト!$E$2:$F$3,2,FALSE))</f>
        <v/>
      </c>
      <c r="W133" s="22" t="str">
        <f>IF(P133="","",VLOOKUP(P133,リスト!$G$2:$H$3,2,FALSE))</f>
        <v/>
      </c>
      <c r="X133" s="22" t="str">
        <f>IF(Q133="","",VLOOKUP(Q133,リスト!$I$2:$J$3,2,FALSE))</f>
        <v/>
      </c>
      <c r="Y133" s="22" t="str">
        <f t="shared" si="10"/>
        <v/>
      </c>
      <c r="Z133" s="75" t="str">
        <f>IF(K133="","",VLOOKUP(K133,リスト!$K$2:$L$5,2,FALSE))</f>
        <v/>
      </c>
      <c r="AA133" s="75" t="str">
        <f t="shared" si="13"/>
        <v/>
      </c>
    </row>
    <row r="134" spans="1:27" x14ac:dyDescent="0.15">
      <c r="A134" s="68">
        <v>131</v>
      </c>
      <c r="B134" s="66"/>
      <c r="C134" s="62"/>
      <c r="D134" s="55"/>
      <c r="E134" s="83"/>
      <c r="F134" s="82" t="str">
        <f t="shared" si="11"/>
        <v/>
      </c>
      <c r="G134" s="79"/>
      <c r="H134" s="61"/>
      <c r="I134" s="70"/>
      <c r="J134" s="55"/>
      <c r="K134" s="71"/>
      <c r="L134" s="71"/>
      <c r="M134" s="56"/>
      <c r="N134" s="56"/>
      <c r="O134" s="54"/>
      <c r="P134" s="55"/>
      <c r="Q134" s="55"/>
      <c r="R134" s="31">
        <f t="shared" si="12"/>
        <v>0</v>
      </c>
      <c r="S134" s="63"/>
      <c r="T134" s="53"/>
      <c r="U134" s="22" t="str">
        <f>IF(M134="","",VLOOKUP(M134,リスト!$C$2:$D$34,2,FALSE))</f>
        <v/>
      </c>
      <c r="V134" s="22" t="str">
        <f>IF($N134="","",VLOOKUP($N134,リスト!$E$2:$F$3,2,FALSE))</f>
        <v/>
      </c>
      <c r="W134" s="22" t="str">
        <f>IF(P134="","",VLOOKUP(P134,リスト!$G$2:$H$3,2,FALSE))</f>
        <v/>
      </c>
      <c r="X134" s="22" t="str">
        <f>IF(Q134="","",VLOOKUP(Q134,リスト!$I$2:$J$3,2,FALSE))</f>
        <v/>
      </c>
      <c r="Y134" s="22" t="str">
        <f t="shared" si="10"/>
        <v/>
      </c>
      <c r="Z134" s="75" t="str">
        <f>IF(K134="","",VLOOKUP(K134,リスト!$K$2:$L$5,2,FALSE))</f>
        <v/>
      </c>
      <c r="AA134" s="75" t="str">
        <f t="shared" si="13"/>
        <v/>
      </c>
    </row>
    <row r="135" spans="1:27" x14ac:dyDescent="0.15">
      <c r="A135" s="68">
        <v>132</v>
      </c>
      <c r="B135" s="66"/>
      <c r="C135" s="62"/>
      <c r="D135" s="55"/>
      <c r="E135" s="83"/>
      <c r="F135" s="82" t="str">
        <f t="shared" si="11"/>
        <v/>
      </c>
      <c r="G135" s="79"/>
      <c r="H135" s="61"/>
      <c r="I135" s="70"/>
      <c r="J135" s="55"/>
      <c r="K135" s="71"/>
      <c r="L135" s="71"/>
      <c r="M135" s="56"/>
      <c r="N135" s="56"/>
      <c r="O135" s="54"/>
      <c r="P135" s="55"/>
      <c r="Q135" s="55"/>
      <c r="R135" s="31">
        <f t="shared" si="12"/>
        <v>0</v>
      </c>
      <c r="S135" s="63"/>
      <c r="T135" s="57"/>
      <c r="U135" s="22" t="str">
        <f>IF(M135="","",VLOOKUP(M135,リスト!$C$2:$D$34,2,FALSE))</f>
        <v/>
      </c>
      <c r="V135" s="22" t="str">
        <f>IF($N135="","",VLOOKUP($N135,リスト!$E$2:$F$3,2,FALSE))</f>
        <v/>
      </c>
      <c r="W135" s="22" t="str">
        <f>IF(P135="","",VLOOKUP(P135,リスト!$G$2:$H$3,2,FALSE))</f>
        <v/>
      </c>
      <c r="X135" s="22" t="str">
        <f>IF(Q135="","",VLOOKUP(Q135,リスト!$I$2:$J$3,2,FALSE))</f>
        <v/>
      </c>
      <c r="Y135" s="22" t="str">
        <f t="shared" si="10"/>
        <v/>
      </c>
      <c r="Z135" s="75" t="str">
        <f>IF(K135="","",VLOOKUP(K135,リスト!$K$2:$L$5,2,FALSE))</f>
        <v/>
      </c>
      <c r="AA135" s="75" t="str">
        <f t="shared" si="13"/>
        <v/>
      </c>
    </row>
    <row r="136" spans="1:27" x14ac:dyDescent="0.15">
      <c r="A136" s="68">
        <v>133</v>
      </c>
      <c r="B136" s="66"/>
      <c r="C136" s="62"/>
      <c r="D136" s="55"/>
      <c r="E136" s="83"/>
      <c r="F136" s="82" t="str">
        <f t="shared" si="11"/>
        <v/>
      </c>
      <c r="G136" s="79"/>
      <c r="H136" s="61"/>
      <c r="I136" s="70"/>
      <c r="J136" s="55"/>
      <c r="K136" s="71"/>
      <c r="L136" s="71"/>
      <c r="M136" s="56"/>
      <c r="N136" s="56"/>
      <c r="O136" s="54"/>
      <c r="P136" s="55"/>
      <c r="Q136" s="55"/>
      <c r="R136" s="31">
        <f t="shared" si="12"/>
        <v>0</v>
      </c>
      <c r="S136" s="63"/>
      <c r="T136" s="53"/>
      <c r="U136" s="22" t="str">
        <f>IF(M136="","",VLOOKUP(M136,リスト!$C$2:$D$34,2,FALSE))</f>
        <v/>
      </c>
      <c r="V136" s="22" t="str">
        <f>IF($N136="","",VLOOKUP($N136,リスト!$E$2:$F$3,2,FALSE))</f>
        <v/>
      </c>
      <c r="W136" s="22" t="str">
        <f>IF(P136="","",VLOOKUP(P136,リスト!$G$2:$H$3,2,FALSE))</f>
        <v/>
      </c>
      <c r="X136" s="22" t="str">
        <f>IF(Q136="","",VLOOKUP(Q136,リスト!$I$2:$J$3,2,FALSE))</f>
        <v/>
      </c>
      <c r="Y136" s="22" t="str">
        <f t="shared" si="10"/>
        <v/>
      </c>
      <c r="Z136" s="75" t="str">
        <f>IF(K136="","",VLOOKUP(K136,リスト!$K$2:$L$5,2,FALSE))</f>
        <v/>
      </c>
      <c r="AA136" s="75" t="str">
        <f t="shared" si="13"/>
        <v/>
      </c>
    </row>
    <row r="137" spans="1:27" x14ac:dyDescent="0.15">
      <c r="A137" s="68">
        <v>134</v>
      </c>
      <c r="B137" s="66"/>
      <c r="C137" s="62"/>
      <c r="D137" s="55"/>
      <c r="E137" s="83"/>
      <c r="F137" s="82" t="str">
        <f t="shared" si="11"/>
        <v/>
      </c>
      <c r="G137" s="79"/>
      <c r="H137" s="61"/>
      <c r="I137" s="70"/>
      <c r="J137" s="55"/>
      <c r="K137" s="71"/>
      <c r="L137" s="71"/>
      <c r="M137" s="56"/>
      <c r="N137" s="56"/>
      <c r="O137" s="54"/>
      <c r="P137" s="55"/>
      <c r="Q137" s="55"/>
      <c r="R137" s="31">
        <f t="shared" si="12"/>
        <v>0</v>
      </c>
      <c r="S137" s="63"/>
      <c r="T137" s="57"/>
      <c r="U137" s="22" t="str">
        <f>IF(M137="","",VLOOKUP(M137,リスト!$C$2:$D$34,2,FALSE))</f>
        <v/>
      </c>
      <c r="V137" s="22" t="str">
        <f>IF($N137="","",VLOOKUP($N137,リスト!$E$2:$F$3,2,FALSE))</f>
        <v/>
      </c>
      <c r="W137" s="22" t="str">
        <f>IF(P137="","",VLOOKUP(P137,リスト!$G$2:$H$3,2,FALSE))</f>
        <v/>
      </c>
      <c r="X137" s="22" t="str">
        <f>IF(Q137="","",VLOOKUP(Q137,リスト!$I$2:$J$3,2,FALSE))</f>
        <v/>
      </c>
      <c r="Y137" s="22" t="str">
        <f t="shared" si="10"/>
        <v/>
      </c>
      <c r="Z137" s="75" t="str">
        <f>IF(K137="","",VLOOKUP(K137,リスト!$K$2:$L$5,2,FALSE))</f>
        <v/>
      </c>
      <c r="AA137" s="75" t="str">
        <f t="shared" si="13"/>
        <v/>
      </c>
    </row>
    <row r="138" spans="1:27" x14ac:dyDescent="0.15">
      <c r="A138" s="68">
        <v>135</v>
      </c>
      <c r="B138" s="66"/>
      <c r="C138" s="62"/>
      <c r="D138" s="55"/>
      <c r="E138" s="83"/>
      <c r="F138" s="82" t="str">
        <f t="shared" si="11"/>
        <v/>
      </c>
      <c r="G138" s="79"/>
      <c r="H138" s="61"/>
      <c r="I138" s="70"/>
      <c r="J138" s="55"/>
      <c r="K138" s="71"/>
      <c r="L138" s="71"/>
      <c r="M138" s="56"/>
      <c r="N138" s="56"/>
      <c r="O138" s="54"/>
      <c r="P138" s="55"/>
      <c r="Q138" s="55"/>
      <c r="R138" s="31">
        <f t="shared" si="12"/>
        <v>0</v>
      </c>
      <c r="S138" s="63"/>
      <c r="T138" s="53"/>
      <c r="U138" s="22" t="str">
        <f>IF(M138="","",VLOOKUP(M138,リスト!$C$2:$D$34,2,FALSE))</f>
        <v/>
      </c>
      <c r="V138" s="22" t="str">
        <f>IF($N138="","",VLOOKUP($N138,リスト!$E$2:$F$3,2,FALSE))</f>
        <v/>
      </c>
      <c r="W138" s="22" t="str">
        <f>IF(P138="","",VLOOKUP(P138,リスト!$G$2:$H$3,2,FALSE))</f>
        <v/>
      </c>
      <c r="X138" s="22" t="str">
        <f>IF(Q138="","",VLOOKUP(Q138,リスト!$I$2:$J$3,2,FALSE))</f>
        <v/>
      </c>
      <c r="Y138" s="22" t="str">
        <f t="shared" si="10"/>
        <v/>
      </c>
      <c r="Z138" s="75" t="str">
        <f>IF(K138="","",VLOOKUP(K138,リスト!$K$2:$L$5,2,FALSE))</f>
        <v/>
      </c>
      <c r="AA138" s="75" t="str">
        <f t="shared" si="13"/>
        <v/>
      </c>
    </row>
    <row r="139" spans="1:27" x14ac:dyDescent="0.15">
      <c r="A139" s="68">
        <v>136</v>
      </c>
      <c r="B139" s="66"/>
      <c r="C139" s="62"/>
      <c r="D139" s="55"/>
      <c r="E139" s="83"/>
      <c r="F139" s="82" t="str">
        <f t="shared" si="11"/>
        <v/>
      </c>
      <c r="G139" s="79"/>
      <c r="H139" s="61"/>
      <c r="I139" s="70"/>
      <c r="J139" s="55"/>
      <c r="K139" s="71"/>
      <c r="L139" s="71"/>
      <c r="M139" s="56"/>
      <c r="N139" s="56"/>
      <c r="O139" s="54"/>
      <c r="P139" s="55"/>
      <c r="Q139" s="55"/>
      <c r="R139" s="31">
        <f t="shared" si="12"/>
        <v>0</v>
      </c>
      <c r="S139" s="63"/>
      <c r="T139" s="57"/>
      <c r="U139" s="22" t="str">
        <f>IF(M139="","",VLOOKUP(M139,リスト!$C$2:$D$34,2,FALSE))</f>
        <v/>
      </c>
      <c r="V139" s="22" t="str">
        <f>IF($N139="","",VLOOKUP($N139,リスト!$E$2:$F$3,2,FALSE))</f>
        <v/>
      </c>
      <c r="W139" s="22" t="str">
        <f>IF(P139="","",VLOOKUP(P139,リスト!$G$2:$H$3,2,FALSE))</f>
        <v/>
      </c>
      <c r="X139" s="22" t="str">
        <f>IF(Q139="","",VLOOKUP(Q139,リスト!$I$2:$J$3,2,FALSE))</f>
        <v/>
      </c>
      <c r="Y139" s="22" t="str">
        <f t="shared" si="10"/>
        <v/>
      </c>
      <c r="Z139" s="75" t="str">
        <f>IF(K139="","",VLOOKUP(K139,リスト!$K$2:$L$5,2,FALSE))</f>
        <v/>
      </c>
      <c r="AA139" s="75" t="str">
        <f t="shared" si="13"/>
        <v/>
      </c>
    </row>
    <row r="140" spans="1:27" x14ac:dyDescent="0.15">
      <c r="A140" s="68">
        <v>137</v>
      </c>
      <c r="B140" s="66"/>
      <c r="C140" s="62"/>
      <c r="D140" s="55"/>
      <c r="E140" s="83"/>
      <c r="F140" s="82" t="str">
        <f t="shared" si="11"/>
        <v/>
      </c>
      <c r="G140" s="79"/>
      <c r="H140" s="61"/>
      <c r="I140" s="70"/>
      <c r="J140" s="55"/>
      <c r="K140" s="71"/>
      <c r="L140" s="71"/>
      <c r="M140" s="56"/>
      <c r="N140" s="56"/>
      <c r="O140" s="54"/>
      <c r="P140" s="55"/>
      <c r="Q140" s="55"/>
      <c r="R140" s="31">
        <f t="shared" si="12"/>
        <v>0</v>
      </c>
      <c r="S140" s="63"/>
      <c r="T140" s="53"/>
      <c r="U140" s="22" t="str">
        <f>IF(M140="","",VLOOKUP(M140,リスト!$C$2:$D$34,2,FALSE))</f>
        <v/>
      </c>
      <c r="V140" s="22" t="str">
        <f>IF($N140="","",VLOOKUP($N140,リスト!$E$2:$F$3,2,FALSE))</f>
        <v/>
      </c>
      <c r="W140" s="22" t="str">
        <f>IF(P140="","",VLOOKUP(P140,リスト!$G$2:$H$3,2,FALSE))</f>
        <v/>
      </c>
      <c r="X140" s="22" t="str">
        <f>IF(Q140="","",VLOOKUP(Q140,リスト!$I$2:$J$3,2,FALSE))</f>
        <v/>
      </c>
      <c r="Y140" s="22" t="str">
        <f t="shared" si="10"/>
        <v/>
      </c>
      <c r="Z140" s="75" t="str">
        <f>IF(K140="","",VLOOKUP(K140,リスト!$K$2:$L$5,2,FALSE))</f>
        <v/>
      </c>
      <c r="AA140" s="75" t="str">
        <f t="shared" si="13"/>
        <v/>
      </c>
    </row>
    <row r="141" spans="1:27" x14ac:dyDescent="0.15">
      <c r="A141" s="68">
        <v>138</v>
      </c>
      <c r="B141" s="66"/>
      <c r="C141" s="62"/>
      <c r="D141" s="55"/>
      <c r="E141" s="83"/>
      <c r="F141" s="82" t="str">
        <f t="shared" si="11"/>
        <v/>
      </c>
      <c r="G141" s="79"/>
      <c r="H141" s="61"/>
      <c r="I141" s="70"/>
      <c r="J141" s="55"/>
      <c r="K141" s="71"/>
      <c r="L141" s="71"/>
      <c r="M141" s="56"/>
      <c r="N141" s="56"/>
      <c r="O141" s="54"/>
      <c r="P141" s="55"/>
      <c r="Q141" s="55"/>
      <c r="R141" s="31">
        <f t="shared" si="12"/>
        <v>0</v>
      </c>
      <c r="S141" s="63"/>
      <c r="T141" s="57"/>
      <c r="U141" s="22" t="str">
        <f>IF(M141="","",VLOOKUP(M141,リスト!$C$2:$D$34,2,FALSE))</f>
        <v/>
      </c>
      <c r="V141" s="22" t="str">
        <f>IF($N141="","",VLOOKUP($N141,リスト!$E$2:$F$3,2,FALSE))</f>
        <v/>
      </c>
      <c r="W141" s="22" t="str">
        <f>IF(P141="","",VLOOKUP(P141,リスト!$G$2:$H$3,2,FALSE))</f>
        <v/>
      </c>
      <c r="X141" s="22" t="str">
        <f>IF(Q141="","",VLOOKUP(Q141,リスト!$I$2:$J$3,2,FALSE))</f>
        <v/>
      </c>
      <c r="Y141" s="22" t="str">
        <f t="shared" si="10"/>
        <v/>
      </c>
      <c r="Z141" s="75" t="str">
        <f>IF(K141="","",VLOOKUP(K141,リスト!$K$2:$L$5,2,FALSE))</f>
        <v/>
      </c>
      <c r="AA141" s="75" t="str">
        <f t="shared" si="13"/>
        <v/>
      </c>
    </row>
    <row r="142" spans="1:27" x14ac:dyDescent="0.15">
      <c r="A142" s="68">
        <v>139</v>
      </c>
      <c r="B142" s="66"/>
      <c r="C142" s="62"/>
      <c r="D142" s="55"/>
      <c r="E142" s="83"/>
      <c r="F142" s="82" t="str">
        <f t="shared" si="11"/>
        <v/>
      </c>
      <c r="G142" s="79"/>
      <c r="H142" s="61"/>
      <c r="I142" s="70"/>
      <c r="J142" s="55"/>
      <c r="K142" s="71"/>
      <c r="L142" s="71"/>
      <c r="M142" s="56"/>
      <c r="N142" s="56"/>
      <c r="O142" s="54"/>
      <c r="P142" s="55"/>
      <c r="Q142" s="55"/>
      <c r="R142" s="31">
        <f t="shared" si="12"/>
        <v>0</v>
      </c>
      <c r="S142" s="63"/>
      <c r="T142" s="53"/>
      <c r="U142" s="22" t="str">
        <f>IF(M142="","",VLOOKUP(M142,リスト!$C$2:$D$34,2,FALSE))</f>
        <v/>
      </c>
      <c r="V142" s="22" t="str">
        <f>IF($N142="","",VLOOKUP($N142,リスト!$E$2:$F$3,2,FALSE))</f>
        <v/>
      </c>
      <c r="W142" s="22" t="str">
        <f>IF(P142="","",VLOOKUP(P142,リスト!$G$2:$H$3,2,FALSE))</f>
        <v/>
      </c>
      <c r="X142" s="22" t="str">
        <f>IF(Q142="","",VLOOKUP(Q142,リスト!$I$2:$J$3,2,FALSE))</f>
        <v/>
      </c>
      <c r="Y142" s="22" t="str">
        <f t="shared" si="10"/>
        <v/>
      </c>
      <c r="Z142" s="75" t="str">
        <f>IF(K142="","",VLOOKUP(K142,リスト!$K$2:$L$5,2,FALSE))</f>
        <v/>
      </c>
      <c r="AA142" s="75" t="str">
        <f t="shared" si="13"/>
        <v/>
      </c>
    </row>
    <row r="143" spans="1:27" x14ac:dyDescent="0.15">
      <c r="A143" s="68">
        <v>140</v>
      </c>
      <c r="B143" s="66"/>
      <c r="C143" s="62"/>
      <c r="D143" s="55"/>
      <c r="E143" s="83"/>
      <c r="F143" s="82" t="str">
        <f t="shared" si="11"/>
        <v/>
      </c>
      <c r="G143" s="79"/>
      <c r="H143" s="61"/>
      <c r="I143" s="70"/>
      <c r="J143" s="55"/>
      <c r="K143" s="71"/>
      <c r="L143" s="71"/>
      <c r="M143" s="56"/>
      <c r="N143" s="56"/>
      <c r="O143" s="54"/>
      <c r="P143" s="55"/>
      <c r="Q143" s="55"/>
      <c r="R143" s="31">
        <f t="shared" si="12"/>
        <v>0</v>
      </c>
      <c r="S143" s="63"/>
      <c r="T143" s="57"/>
      <c r="U143" s="22" t="str">
        <f>IF(M143="","",VLOOKUP(M143,リスト!$C$2:$D$34,2,FALSE))</f>
        <v/>
      </c>
      <c r="V143" s="22" t="str">
        <f>IF($N143="","",VLOOKUP($N143,リスト!$E$2:$F$3,2,FALSE))</f>
        <v/>
      </c>
      <c r="W143" s="22" t="str">
        <f>IF(P143="","",VLOOKUP(P143,リスト!$G$2:$H$3,2,FALSE))</f>
        <v/>
      </c>
      <c r="X143" s="22" t="str">
        <f>IF(Q143="","",VLOOKUP(Q143,リスト!$I$2:$J$3,2,FALSE))</f>
        <v/>
      </c>
      <c r="Y143" s="22" t="str">
        <f t="shared" si="10"/>
        <v/>
      </c>
      <c r="Z143" s="75" t="str">
        <f>IF(K143="","",VLOOKUP(K143,リスト!$K$2:$L$5,2,FALSE))</f>
        <v/>
      </c>
      <c r="AA143" s="75" t="str">
        <f t="shared" si="13"/>
        <v/>
      </c>
    </row>
    <row r="144" spans="1:27" x14ac:dyDescent="0.15">
      <c r="A144" s="68">
        <v>141</v>
      </c>
      <c r="B144" s="66"/>
      <c r="C144" s="62"/>
      <c r="D144" s="55"/>
      <c r="E144" s="83"/>
      <c r="F144" s="82" t="str">
        <f t="shared" si="11"/>
        <v/>
      </c>
      <c r="G144" s="79"/>
      <c r="H144" s="61"/>
      <c r="I144" s="70"/>
      <c r="J144" s="55"/>
      <c r="K144" s="71"/>
      <c r="L144" s="71"/>
      <c r="M144" s="56"/>
      <c r="N144" s="56"/>
      <c r="O144" s="54"/>
      <c r="P144" s="55"/>
      <c r="Q144" s="55"/>
      <c r="R144" s="31">
        <f t="shared" si="12"/>
        <v>0</v>
      </c>
      <c r="S144" s="63"/>
      <c r="T144" s="53"/>
      <c r="U144" s="22" t="str">
        <f>IF(M144="","",VLOOKUP(M144,リスト!$C$2:$D$34,2,FALSE))</f>
        <v/>
      </c>
      <c r="V144" s="22" t="str">
        <f>IF($N144="","",VLOOKUP($N144,リスト!$E$2:$F$3,2,FALSE))</f>
        <v/>
      </c>
      <c r="W144" s="22" t="str">
        <f>IF(P144="","",VLOOKUP(P144,リスト!$G$2:$H$3,2,FALSE))</f>
        <v/>
      </c>
      <c r="X144" s="22" t="str">
        <f>IF(Q144="","",VLOOKUP(Q144,リスト!$I$2:$J$3,2,FALSE))</f>
        <v/>
      </c>
      <c r="Y144" s="22" t="str">
        <f t="shared" si="10"/>
        <v/>
      </c>
      <c r="Z144" s="75" t="str">
        <f>IF(K144="","",VLOOKUP(K144,リスト!$K$2:$L$5,2,FALSE))</f>
        <v/>
      </c>
      <c r="AA144" s="75" t="str">
        <f t="shared" si="13"/>
        <v/>
      </c>
    </row>
    <row r="145" spans="1:27" x14ac:dyDescent="0.15">
      <c r="A145" s="68">
        <v>142</v>
      </c>
      <c r="B145" s="66"/>
      <c r="C145" s="62"/>
      <c r="D145" s="55"/>
      <c r="E145" s="83"/>
      <c r="F145" s="82" t="str">
        <f t="shared" si="11"/>
        <v/>
      </c>
      <c r="G145" s="79"/>
      <c r="H145" s="61"/>
      <c r="I145" s="70"/>
      <c r="J145" s="55"/>
      <c r="K145" s="71"/>
      <c r="L145" s="71"/>
      <c r="M145" s="56"/>
      <c r="N145" s="56"/>
      <c r="O145" s="54"/>
      <c r="P145" s="55"/>
      <c r="Q145" s="55"/>
      <c r="R145" s="31">
        <f t="shared" si="12"/>
        <v>0</v>
      </c>
      <c r="S145" s="63"/>
      <c r="T145" s="57"/>
      <c r="U145" s="22" t="str">
        <f>IF(M145="","",VLOOKUP(M145,リスト!$C$2:$D$34,2,FALSE))</f>
        <v/>
      </c>
      <c r="V145" s="22" t="str">
        <f>IF($N145="","",VLOOKUP($N145,リスト!$E$2:$F$3,2,FALSE))</f>
        <v/>
      </c>
      <c r="W145" s="22" t="str">
        <f>IF(P145="","",VLOOKUP(P145,リスト!$G$2:$H$3,2,FALSE))</f>
        <v/>
      </c>
      <c r="X145" s="22" t="str">
        <f>IF(Q145="","",VLOOKUP(Q145,リスト!$I$2:$J$3,2,FALSE))</f>
        <v/>
      </c>
      <c r="Y145" s="22" t="str">
        <f t="shared" si="10"/>
        <v/>
      </c>
      <c r="Z145" s="75" t="str">
        <f>IF(K145="","",VLOOKUP(K145,リスト!$K$2:$L$5,2,FALSE))</f>
        <v/>
      </c>
      <c r="AA145" s="75" t="str">
        <f t="shared" si="13"/>
        <v/>
      </c>
    </row>
    <row r="146" spans="1:27" x14ac:dyDescent="0.15">
      <c r="A146" s="68">
        <v>143</v>
      </c>
      <c r="B146" s="66"/>
      <c r="C146" s="62"/>
      <c r="D146" s="55"/>
      <c r="E146" s="83"/>
      <c r="F146" s="82" t="str">
        <f t="shared" si="11"/>
        <v/>
      </c>
      <c r="G146" s="79"/>
      <c r="H146" s="61"/>
      <c r="I146" s="70"/>
      <c r="J146" s="55"/>
      <c r="K146" s="71"/>
      <c r="L146" s="71"/>
      <c r="M146" s="56"/>
      <c r="N146" s="56"/>
      <c r="O146" s="54"/>
      <c r="P146" s="55"/>
      <c r="Q146" s="55"/>
      <c r="R146" s="31">
        <f t="shared" si="12"/>
        <v>0</v>
      </c>
      <c r="S146" s="63"/>
      <c r="T146" s="53"/>
      <c r="U146" s="22" t="str">
        <f>IF(M146="","",VLOOKUP(M146,リスト!$C$2:$D$34,2,FALSE))</f>
        <v/>
      </c>
      <c r="V146" s="22" t="str">
        <f>IF($N146="","",VLOOKUP($N146,リスト!$E$2:$F$3,2,FALSE))</f>
        <v/>
      </c>
      <c r="W146" s="22" t="str">
        <f>IF(P146="","",VLOOKUP(P146,リスト!$G$2:$H$3,2,FALSE))</f>
        <v/>
      </c>
      <c r="X146" s="22" t="str">
        <f>IF(Q146="","",VLOOKUP(Q146,リスト!$I$2:$J$3,2,FALSE))</f>
        <v/>
      </c>
      <c r="Y146" s="22" t="str">
        <f t="shared" si="10"/>
        <v/>
      </c>
      <c r="Z146" s="75" t="str">
        <f>IF(K146="","",VLOOKUP(K146,リスト!$K$2:$L$5,2,FALSE))</f>
        <v/>
      </c>
      <c r="AA146" s="75" t="str">
        <f t="shared" si="13"/>
        <v/>
      </c>
    </row>
    <row r="147" spans="1:27" x14ac:dyDescent="0.15">
      <c r="A147" s="68">
        <v>144</v>
      </c>
      <c r="B147" s="66"/>
      <c r="C147" s="62"/>
      <c r="D147" s="55"/>
      <c r="E147" s="83"/>
      <c r="F147" s="82" t="str">
        <f t="shared" si="11"/>
        <v/>
      </c>
      <c r="G147" s="79"/>
      <c r="H147" s="61"/>
      <c r="I147" s="70"/>
      <c r="J147" s="55"/>
      <c r="K147" s="71"/>
      <c r="L147" s="71"/>
      <c r="M147" s="56"/>
      <c r="N147" s="56"/>
      <c r="O147" s="54"/>
      <c r="P147" s="55"/>
      <c r="Q147" s="55"/>
      <c r="R147" s="31">
        <f t="shared" si="12"/>
        <v>0</v>
      </c>
      <c r="S147" s="63"/>
      <c r="T147" s="57"/>
      <c r="U147" s="22" t="str">
        <f>IF(M147="","",VLOOKUP(M147,リスト!$C$2:$D$34,2,FALSE))</f>
        <v/>
      </c>
      <c r="V147" s="22" t="str">
        <f>IF($N147="","",VLOOKUP($N147,リスト!$E$2:$F$3,2,FALSE))</f>
        <v/>
      </c>
      <c r="W147" s="22" t="str">
        <f>IF(P147="","",VLOOKUP(P147,リスト!$G$2:$H$3,2,FALSE))</f>
        <v/>
      </c>
      <c r="X147" s="22" t="str">
        <f>IF(Q147="","",VLOOKUP(Q147,リスト!$I$2:$J$3,2,FALSE))</f>
        <v/>
      </c>
      <c r="Y147" s="22" t="str">
        <f t="shared" si="10"/>
        <v/>
      </c>
      <c r="Z147" s="75" t="str">
        <f>IF(K147="","",VLOOKUP(K147,リスト!$K$2:$L$5,2,FALSE))</f>
        <v/>
      </c>
      <c r="AA147" s="75" t="str">
        <f t="shared" si="13"/>
        <v/>
      </c>
    </row>
    <row r="148" spans="1:27" x14ac:dyDescent="0.15">
      <c r="A148" s="68">
        <v>145</v>
      </c>
      <c r="B148" s="66"/>
      <c r="C148" s="62"/>
      <c r="D148" s="55"/>
      <c r="E148" s="83"/>
      <c r="F148" s="82" t="str">
        <f t="shared" si="11"/>
        <v/>
      </c>
      <c r="G148" s="79"/>
      <c r="H148" s="61"/>
      <c r="I148" s="70"/>
      <c r="J148" s="55"/>
      <c r="K148" s="71"/>
      <c r="L148" s="71"/>
      <c r="M148" s="56"/>
      <c r="N148" s="56"/>
      <c r="O148" s="54"/>
      <c r="P148" s="55"/>
      <c r="Q148" s="55"/>
      <c r="R148" s="31">
        <f t="shared" si="12"/>
        <v>0</v>
      </c>
      <c r="S148" s="63"/>
      <c r="T148" s="53"/>
      <c r="U148" s="22" t="str">
        <f>IF(M148="","",VLOOKUP(M148,リスト!$C$2:$D$34,2,FALSE))</f>
        <v/>
      </c>
      <c r="V148" s="22" t="str">
        <f>IF($N148="","",VLOOKUP($N148,リスト!$E$2:$F$3,2,FALSE))</f>
        <v/>
      </c>
      <c r="W148" s="22" t="str">
        <f>IF(P148="","",VLOOKUP(P148,リスト!$G$2:$H$3,2,FALSE))</f>
        <v/>
      </c>
      <c r="X148" s="22" t="str">
        <f>IF(Q148="","",VLOOKUP(Q148,リスト!$I$2:$J$3,2,FALSE))</f>
        <v/>
      </c>
      <c r="Y148" s="22" t="str">
        <f t="shared" si="10"/>
        <v/>
      </c>
      <c r="Z148" s="75" t="str">
        <f>IF(K148="","",VLOOKUP(K148,リスト!$K$2:$L$5,2,FALSE))</f>
        <v/>
      </c>
      <c r="AA148" s="75" t="str">
        <f t="shared" si="13"/>
        <v/>
      </c>
    </row>
    <row r="149" spans="1:27" x14ac:dyDescent="0.15">
      <c r="A149" s="68">
        <v>146</v>
      </c>
      <c r="B149" s="66"/>
      <c r="C149" s="62"/>
      <c r="D149" s="55"/>
      <c r="E149" s="83"/>
      <c r="F149" s="82" t="str">
        <f t="shared" si="11"/>
        <v/>
      </c>
      <c r="G149" s="79"/>
      <c r="H149" s="61"/>
      <c r="I149" s="70"/>
      <c r="J149" s="55"/>
      <c r="K149" s="71"/>
      <c r="L149" s="71"/>
      <c r="M149" s="56"/>
      <c r="N149" s="56"/>
      <c r="O149" s="54"/>
      <c r="P149" s="55"/>
      <c r="Q149" s="55"/>
      <c r="R149" s="31">
        <f t="shared" si="12"/>
        <v>0</v>
      </c>
      <c r="S149" s="63"/>
      <c r="T149" s="57"/>
      <c r="U149" s="22" t="str">
        <f>IF(M149="","",VLOOKUP(M149,リスト!$C$2:$D$34,2,FALSE))</f>
        <v/>
      </c>
      <c r="V149" s="22" t="str">
        <f>IF($N149="","",VLOOKUP($N149,リスト!$E$2:$F$3,2,FALSE))</f>
        <v/>
      </c>
      <c r="W149" s="22" t="str">
        <f>IF(P149="","",VLOOKUP(P149,リスト!$G$2:$H$3,2,FALSE))</f>
        <v/>
      </c>
      <c r="X149" s="22" t="str">
        <f>IF(Q149="","",VLOOKUP(Q149,リスト!$I$2:$J$3,2,FALSE))</f>
        <v/>
      </c>
      <c r="Y149" s="22" t="str">
        <f t="shared" si="10"/>
        <v/>
      </c>
      <c r="Z149" s="75" t="str">
        <f>IF(K149="","",VLOOKUP(K149,リスト!$K$2:$L$5,2,FALSE))</f>
        <v/>
      </c>
      <c r="AA149" s="75" t="str">
        <f t="shared" si="13"/>
        <v/>
      </c>
    </row>
    <row r="150" spans="1:27" x14ac:dyDescent="0.15">
      <c r="A150" s="68">
        <v>147</v>
      </c>
      <c r="B150" s="66"/>
      <c r="C150" s="62"/>
      <c r="D150" s="55"/>
      <c r="E150" s="83"/>
      <c r="F150" s="82" t="str">
        <f t="shared" si="11"/>
        <v/>
      </c>
      <c r="G150" s="79"/>
      <c r="H150" s="61"/>
      <c r="I150" s="70"/>
      <c r="J150" s="55"/>
      <c r="K150" s="71"/>
      <c r="L150" s="71"/>
      <c r="M150" s="56"/>
      <c r="N150" s="56"/>
      <c r="O150" s="54"/>
      <c r="P150" s="55"/>
      <c r="Q150" s="55"/>
      <c r="R150" s="31">
        <f t="shared" si="12"/>
        <v>0</v>
      </c>
      <c r="S150" s="63"/>
      <c r="T150" s="53"/>
      <c r="U150" s="22" t="str">
        <f>IF(M150="","",VLOOKUP(M150,リスト!$C$2:$D$34,2,FALSE))</f>
        <v/>
      </c>
      <c r="V150" s="22" t="str">
        <f>IF($N150="","",VLOOKUP($N150,リスト!$E$2:$F$3,2,FALSE))</f>
        <v/>
      </c>
      <c r="W150" s="22" t="str">
        <f>IF(P150="","",VLOOKUP(P150,リスト!$G$2:$H$3,2,FALSE))</f>
        <v/>
      </c>
      <c r="X150" s="22" t="str">
        <f>IF(Q150="","",VLOOKUP(Q150,リスト!$I$2:$J$3,2,FALSE))</f>
        <v/>
      </c>
      <c r="Y150" s="22" t="str">
        <f t="shared" si="10"/>
        <v/>
      </c>
      <c r="Z150" s="75" t="str">
        <f>IF(K150="","",VLOOKUP(K150,リスト!$K$2:$L$5,2,FALSE))</f>
        <v/>
      </c>
      <c r="AA150" s="75" t="str">
        <f t="shared" si="13"/>
        <v/>
      </c>
    </row>
    <row r="151" spans="1:27" x14ac:dyDescent="0.15">
      <c r="A151" s="68">
        <v>148</v>
      </c>
      <c r="B151" s="66"/>
      <c r="C151" s="62"/>
      <c r="D151" s="55"/>
      <c r="E151" s="83"/>
      <c r="F151" s="82" t="str">
        <f t="shared" si="11"/>
        <v/>
      </c>
      <c r="G151" s="79"/>
      <c r="H151" s="61"/>
      <c r="I151" s="70"/>
      <c r="J151" s="55"/>
      <c r="K151" s="71"/>
      <c r="L151" s="71"/>
      <c r="M151" s="56"/>
      <c r="N151" s="56"/>
      <c r="O151" s="54"/>
      <c r="P151" s="55"/>
      <c r="Q151" s="55"/>
      <c r="R151" s="31">
        <f t="shared" si="12"/>
        <v>0</v>
      </c>
      <c r="S151" s="63"/>
      <c r="T151" s="57"/>
      <c r="U151" s="22" t="str">
        <f>IF(M151="","",VLOOKUP(M151,リスト!$C$2:$D$34,2,FALSE))</f>
        <v/>
      </c>
      <c r="V151" s="22" t="str">
        <f>IF($N151="","",VLOOKUP($N151,リスト!$E$2:$F$3,2,FALSE))</f>
        <v/>
      </c>
      <c r="W151" s="22" t="str">
        <f>IF(P151="","",VLOOKUP(P151,リスト!$G$2:$H$3,2,FALSE))</f>
        <v/>
      </c>
      <c r="X151" s="22" t="str">
        <f>IF(Q151="","",VLOOKUP(Q151,リスト!$I$2:$J$3,2,FALSE))</f>
        <v/>
      </c>
      <c r="Y151" s="22" t="str">
        <f t="shared" si="10"/>
        <v/>
      </c>
      <c r="Z151" s="75" t="str">
        <f>IF(K151="","",VLOOKUP(K151,リスト!$K$2:$L$5,2,FALSE))</f>
        <v/>
      </c>
      <c r="AA151" s="75" t="str">
        <f t="shared" si="13"/>
        <v/>
      </c>
    </row>
    <row r="152" spans="1:27" x14ac:dyDescent="0.15">
      <c r="A152" s="68">
        <v>149</v>
      </c>
      <c r="B152" s="66"/>
      <c r="C152" s="62"/>
      <c r="D152" s="55"/>
      <c r="E152" s="83"/>
      <c r="F152" s="82" t="str">
        <f t="shared" si="11"/>
        <v/>
      </c>
      <c r="G152" s="79"/>
      <c r="H152" s="61"/>
      <c r="I152" s="70"/>
      <c r="J152" s="55"/>
      <c r="K152" s="71"/>
      <c r="L152" s="71"/>
      <c r="M152" s="56"/>
      <c r="N152" s="56"/>
      <c r="O152" s="54"/>
      <c r="P152" s="55"/>
      <c r="Q152" s="55"/>
      <c r="R152" s="31">
        <f t="shared" si="12"/>
        <v>0</v>
      </c>
      <c r="S152" s="63"/>
      <c r="T152" s="53"/>
      <c r="U152" s="22" t="str">
        <f>IF(M152="","",VLOOKUP(M152,リスト!$C$2:$D$34,2,FALSE))</f>
        <v/>
      </c>
      <c r="V152" s="22" t="str">
        <f>IF($N152="","",VLOOKUP($N152,リスト!$E$2:$F$3,2,FALSE))</f>
        <v/>
      </c>
      <c r="W152" s="22" t="str">
        <f>IF(P152="","",VLOOKUP(P152,リスト!$G$2:$H$3,2,FALSE))</f>
        <v/>
      </c>
      <c r="X152" s="22" t="str">
        <f>IF(Q152="","",VLOOKUP(Q152,リスト!$I$2:$J$3,2,FALSE))</f>
        <v/>
      </c>
      <c r="Y152" s="22" t="str">
        <f t="shared" si="10"/>
        <v/>
      </c>
      <c r="Z152" s="75" t="str">
        <f>IF(K152="","",VLOOKUP(K152,リスト!$K$2:$L$5,2,FALSE))</f>
        <v/>
      </c>
      <c r="AA152" s="75" t="str">
        <f t="shared" si="13"/>
        <v/>
      </c>
    </row>
    <row r="153" spans="1:27" x14ac:dyDescent="0.15">
      <c r="A153" s="68">
        <v>150</v>
      </c>
      <c r="B153" s="66"/>
      <c r="C153" s="62"/>
      <c r="D153" s="55"/>
      <c r="E153" s="83"/>
      <c r="F153" s="82" t="str">
        <f t="shared" si="11"/>
        <v/>
      </c>
      <c r="G153" s="79"/>
      <c r="H153" s="61"/>
      <c r="I153" s="70"/>
      <c r="J153" s="55"/>
      <c r="K153" s="71"/>
      <c r="L153" s="71"/>
      <c r="M153" s="56"/>
      <c r="N153" s="56"/>
      <c r="O153" s="54"/>
      <c r="P153" s="55"/>
      <c r="Q153" s="55"/>
      <c r="R153" s="31">
        <f t="shared" si="12"/>
        <v>0</v>
      </c>
      <c r="S153" s="63"/>
      <c r="T153" s="57"/>
      <c r="U153" s="22" t="str">
        <f>IF(M153="","",VLOOKUP(M153,リスト!$C$2:$D$34,2,FALSE))</f>
        <v/>
      </c>
      <c r="V153" s="22" t="str">
        <f>IF($N153="","",VLOOKUP($N153,リスト!$E$2:$F$3,2,FALSE))</f>
        <v/>
      </c>
      <c r="W153" s="22" t="str">
        <f>IF(P153="","",VLOOKUP(P153,リスト!$G$2:$H$3,2,FALSE))</f>
        <v/>
      </c>
      <c r="X153" s="22" t="str">
        <f>IF(Q153="","",VLOOKUP(Q153,リスト!$I$2:$J$3,2,FALSE))</f>
        <v/>
      </c>
      <c r="Y153" s="22" t="str">
        <f t="shared" si="10"/>
        <v/>
      </c>
      <c r="Z153" s="75" t="str">
        <f>IF(K153="","",VLOOKUP(K153,リスト!$K$2:$L$5,2,FALSE))</f>
        <v/>
      </c>
      <c r="AA153" s="75" t="str">
        <f t="shared" si="13"/>
        <v/>
      </c>
    </row>
    <row r="154" spans="1:27" x14ac:dyDescent="0.15">
      <c r="E154" s="79"/>
      <c r="G154" s="79"/>
      <c r="O154" s="54"/>
    </row>
    <row r="155" spans="1:27" x14ac:dyDescent="0.15">
      <c r="E155" s="79"/>
      <c r="O155" s="54"/>
    </row>
    <row r="156" spans="1:27" x14ac:dyDescent="0.15">
      <c r="E156" s="79"/>
      <c r="O156" s="54"/>
    </row>
    <row r="157" spans="1:27" x14ac:dyDescent="0.15">
      <c r="E157" s="79"/>
      <c r="O157" s="54"/>
    </row>
    <row r="158" spans="1:27" x14ac:dyDescent="0.15">
      <c r="E158" s="79"/>
      <c r="O158" s="54"/>
    </row>
    <row r="159" spans="1:27" x14ac:dyDescent="0.15">
      <c r="E159" s="79"/>
      <c r="O159" s="54"/>
    </row>
    <row r="160" spans="1:27" x14ac:dyDescent="0.15">
      <c r="E160" s="79"/>
      <c r="O160" s="54"/>
    </row>
    <row r="161" spans="5:15" x14ac:dyDescent="0.15">
      <c r="E161" s="79"/>
      <c r="O161" s="54"/>
    </row>
    <row r="162" spans="5:15" x14ac:dyDescent="0.15">
      <c r="E162" s="79"/>
      <c r="O162" s="54"/>
    </row>
    <row r="163" spans="5:15" x14ac:dyDescent="0.15">
      <c r="E163" s="79"/>
    </row>
    <row r="164" spans="5:15" x14ac:dyDescent="0.15">
      <c r="E164" s="79"/>
    </row>
    <row r="165" spans="5:15" x14ac:dyDescent="0.15">
      <c r="E165" s="79"/>
    </row>
    <row r="166" spans="5:15" x14ac:dyDescent="0.15">
      <c r="E166" s="79"/>
    </row>
    <row r="167" spans="5:15" x14ac:dyDescent="0.15">
      <c r="E167" s="79"/>
    </row>
    <row r="168" spans="5:15" x14ac:dyDescent="0.15">
      <c r="E168" s="79"/>
    </row>
    <row r="169" spans="5:15" x14ac:dyDescent="0.15">
      <c r="E169" s="79"/>
    </row>
    <row r="170" spans="5:15" x14ac:dyDescent="0.15">
      <c r="E170" s="79"/>
    </row>
    <row r="171" spans="5:15" x14ac:dyDescent="0.15">
      <c r="E171" s="79"/>
    </row>
    <row r="172" spans="5:15" x14ac:dyDescent="0.15">
      <c r="E172" s="79"/>
    </row>
    <row r="173" spans="5:15" x14ac:dyDescent="0.15">
      <c r="E173" s="79"/>
    </row>
    <row r="174" spans="5:15" x14ac:dyDescent="0.15">
      <c r="E174" s="79"/>
    </row>
    <row r="175" spans="5:15" x14ac:dyDescent="0.15">
      <c r="E175" s="79"/>
    </row>
    <row r="176" spans="5:15" x14ac:dyDescent="0.15">
      <c r="E176" s="79"/>
    </row>
    <row r="177" spans="5:5" x14ac:dyDescent="0.15">
      <c r="E177" s="79"/>
    </row>
    <row r="178" spans="5:5" x14ac:dyDescent="0.15">
      <c r="E178" s="79"/>
    </row>
    <row r="179" spans="5:5" x14ac:dyDescent="0.15">
      <c r="E179" s="79"/>
    </row>
    <row r="180" spans="5:5" x14ac:dyDescent="0.15">
      <c r="E180" s="79"/>
    </row>
    <row r="181" spans="5:5" x14ac:dyDescent="0.15">
      <c r="E181" s="79"/>
    </row>
    <row r="182" spans="5:5" x14ac:dyDescent="0.15">
      <c r="E182" s="79"/>
    </row>
    <row r="183" spans="5:5" x14ac:dyDescent="0.15">
      <c r="E183" s="79"/>
    </row>
    <row r="184" spans="5:5" x14ac:dyDescent="0.15">
      <c r="E184" s="79"/>
    </row>
    <row r="185" spans="5:5" x14ac:dyDescent="0.15">
      <c r="E185" s="79"/>
    </row>
    <row r="186" spans="5:5" x14ac:dyDescent="0.15">
      <c r="E186" s="79"/>
    </row>
    <row r="187" spans="5:5" x14ac:dyDescent="0.15">
      <c r="E187" s="79"/>
    </row>
    <row r="188" spans="5:5" x14ac:dyDescent="0.15">
      <c r="E188" s="79"/>
    </row>
    <row r="189" spans="5:5" x14ac:dyDescent="0.15">
      <c r="E189" s="79"/>
    </row>
    <row r="190" spans="5:5" x14ac:dyDescent="0.15">
      <c r="E190" s="79"/>
    </row>
    <row r="191" spans="5:5" x14ac:dyDescent="0.15">
      <c r="E191" s="79"/>
    </row>
    <row r="192" spans="5:5" x14ac:dyDescent="0.15">
      <c r="E192" s="79"/>
    </row>
    <row r="193" spans="5:5" x14ac:dyDescent="0.15">
      <c r="E193" s="79"/>
    </row>
    <row r="194" spans="5:5" x14ac:dyDescent="0.15">
      <c r="E194" s="79"/>
    </row>
    <row r="195" spans="5:5" x14ac:dyDescent="0.15">
      <c r="E195" s="79"/>
    </row>
    <row r="196" spans="5:5" x14ac:dyDescent="0.15">
      <c r="E196" s="79"/>
    </row>
    <row r="197" spans="5:5" x14ac:dyDescent="0.15">
      <c r="E197" s="79"/>
    </row>
    <row r="198" spans="5:5" x14ac:dyDescent="0.15">
      <c r="E198" s="79"/>
    </row>
    <row r="199" spans="5:5" x14ac:dyDescent="0.15">
      <c r="E199" s="79"/>
    </row>
    <row r="200" spans="5:5" x14ac:dyDescent="0.15">
      <c r="E200" s="79"/>
    </row>
    <row r="201" spans="5:5" x14ac:dyDescent="0.15">
      <c r="E201" s="79"/>
    </row>
    <row r="202" spans="5:5" x14ac:dyDescent="0.15">
      <c r="E202" s="79"/>
    </row>
    <row r="203" spans="5:5" x14ac:dyDescent="0.15">
      <c r="E203" s="79"/>
    </row>
    <row r="204" spans="5:5" x14ac:dyDescent="0.15">
      <c r="E204" s="79"/>
    </row>
    <row r="205" spans="5:5" x14ac:dyDescent="0.15">
      <c r="E205" s="79"/>
    </row>
    <row r="206" spans="5:5" x14ac:dyDescent="0.15">
      <c r="E206" s="79"/>
    </row>
    <row r="207" spans="5:5" x14ac:dyDescent="0.15">
      <c r="E207" s="79"/>
    </row>
    <row r="208" spans="5:5" x14ac:dyDescent="0.15">
      <c r="E208" s="79"/>
    </row>
    <row r="209" spans="5:5" x14ac:dyDescent="0.15">
      <c r="E209" s="79"/>
    </row>
    <row r="210" spans="5:5" x14ac:dyDescent="0.15">
      <c r="E210" s="79"/>
    </row>
    <row r="211" spans="5:5" x14ac:dyDescent="0.15">
      <c r="E211" s="79"/>
    </row>
    <row r="212" spans="5:5" x14ac:dyDescent="0.15">
      <c r="E212" s="79"/>
    </row>
    <row r="213" spans="5:5" x14ac:dyDescent="0.15">
      <c r="E213" s="79"/>
    </row>
    <row r="214" spans="5:5" x14ac:dyDescent="0.15">
      <c r="E214" s="79"/>
    </row>
    <row r="215" spans="5:5" x14ac:dyDescent="0.15">
      <c r="E215" s="79"/>
    </row>
    <row r="216" spans="5:5" x14ac:dyDescent="0.15">
      <c r="E216" s="79"/>
    </row>
    <row r="217" spans="5:5" x14ac:dyDescent="0.15">
      <c r="E217" s="79"/>
    </row>
    <row r="218" spans="5:5" x14ac:dyDescent="0.15">
      <c r="E218" s="79"/>
    </row>
    <row r="219" spans="5:5" x14ac:dyDescent="0.15">
      <c r="E219" s="79"/>
    </row>
    <row r="220" spans="5:5" x14ac:dyDescent="0.15">
      <c r="E220" s="79"/>
    </row>
    <row r="221" spans="5:5" x14ac:dyDescent="0.15">
      <c r="E221" s="79"/>
    </row>
    <row r="222" spans="5:5" x14ac:dyDescent="0.15">
      <c r="E222" s="79"/>
    </row>
    <row r="223" spans="5:5" x14ac:dyDescent="0.15">
      <c r="E223" s="79"/>
    </row>
    <row r="224" spans="5:5" x14ac:dyDescent="0.15">
      <c r="E224" s="79"/>
    </row>
    <row r="225" spans="5:5" x14ac:dyDescent="0.15">
      <c r="E225" s="79"/>
    </row>
    <row r="226" spans="5:5" x14ac:dyDescent="0.15">
      <c r="E226" s="79"/>
    </row>
    <row r="227" spans="5:5" x14ac:dyDescent="0.15">
      <c r="E227" s="79"/>
    </row>
    <row r="228" spans="5:5" x14ac:dyDescent="0.15">
      <c r="E228" s="79"/>
    </row>
    <row r="229" spans="5:5" x14ac:dyDescent="0.15">
      <c r="E229" s="79"/>
    </row>
    <row r="230" spans="5:5" x14ac:dyDescent="0.15">
      <c r="E230" s="79"/>
    </row>
    <row r="231" spans="5:5" x14ac:dyDescent="0.15">
      <c r="E231" s="79"/>
    </row>
    <row r="232" spans="5:5" x14ac:dyDescent="0.15">
      <c r="E232" s="79"/>
    </row>
    <row r="233" spans="5:5" x14ac:dyDescent="0.15">
      <c r="E233" s="79"/>
    </row>
    <row r="234" spans="5:5" x14ac:dyDescent="0.15">
      <c r="E234" s="79"/>
    </row>
    <row r="235" spans="5:5" x14ac:dyDescent="0.15">
      <c r="E235" s="79"/>
    </row>
    <row r="236" spans="5:5" x14ac:dyDescent="0.15">
      <c r="E236" s="79"/>
    </row>
    <row r="237" spans="5:5" x14ac:dyDescent="0.15">
      <c r="E237" s="79"/>
    </row>
    <row r="238" spans="5:5" x14ac:dyDescent="0.15">
      <c r="E238" s="79"/>
    </row>
    <row r="239" spans="5:5" x14ac:dyDescent="0.15">
      <c r="E239" s="79"/>
    </row>
    <row r="240" spans="5:5" x14ac:dyDescent="0.15">
      <c r="E240" s="79"/>
    </row>
    <row r="241" spans="5:5" x14ac:dyDescent="0.15">
      <c r="E241" s="79"/>
    </row>
    <row r="242" spans="5:5" x14ac:dyDescent="0.15">
      <c r="E242" s="79"/>
    </row>
    <row r="243" spans="5:5" x14ac:dyDescent="0.15">
      <c r="E243" s="79"/>
    </row>
    <row r="244" spans="5:5" x14ac:dyDescent="0.15">
      <c r="E244" s="79"/>
    </row>
    <row r="245" spans="5:5" x14ac:dyDescent="0.15">
      <c r="E245" s="79"/>
    </row>
    <row r="246" spans="5:5" x14ac:dyDescent="0.15">
      <c r="E246" s="79"/>
    </row>
    <row r="247" spans="5:5" x14ac:dyDescent="0.15">
      <c r="E247" s="79"/>
    </row>
    <row r="248" spans="5:5" x14ac:dyDescent="0.15">
      <c r="E248" s="79"/>
    </row>
    <row r="249" spans="5:5" x14ac:dyDescent="0.15">
      <c r="E249" s="79"/>
    </row>
    <row r="250" spans="5:5" x14ac:dyDescent="0.15">
      <c r="E250" s="79"/>
    </row>
    <row r="251" spans="5:5" x14ac:dyDescent="0.15">
      <c r="E251" s="79"/>
    </row>
    <row r="252" spans="5:5" x14ac:dyDescent="0.15">
      <c r="E252" s="79"/>
    </row>
    <row r="253" spans="5:5" x14ac:dyDescent="0.15">
      <c r="E253" s="79"/>
    </row>
    <row r="254" spans="5:5" x14ac:dyDescent="0.15">
      <c r="E254" s="79"/>
    </row>
    <row r="255" spans="5:5" x14ac:dyDescent="0.15">
      <c r="E255" s="79"/>
    </row>
    <row r="256" spans="5:5" x14ac:dyDescent="0.15">
      <c r="E256" s="79"/>
    </row>
    <row r="257" spans="5:5" x14ac:dyDescent="0.15">
      <c r="E257" s="79"/>
    </row>
    <row r="258" spans="5:5" x14ac:dyDescent="0.15">
      <c r="E258" s="79"/>
    </row>
    <row r="259" spans="5:5" x14ac:dyDescent="0.15">
      <c r="E259" s="79"/>
    </row>
    <row r="260" spans="5:5" x14ac:dyDescent="0.15">
      <c r="E260" s="79"/>
    </row>
    <row r="261" spans="5:5" x14ac:dyDescent="0.15">
      <c r="E261" s="79"/>
    </row>
    <row r="262" spans="5:5" x14ac:dyDescent="0.15">
      <c r="E262" s="79"/>
    </row>
    <row r="263" spans="5:5" x14ac:dyDescent="0.15">
      <c r="E263" s="79"/>
    </row>
    <row r="264" spans="5:5" x14ac:dyDescent="0.15">
      <c r="E264" s="79"/>
    </row>
    <row r="265" spans="5:5" x14ac:dyDescent="0.15">
      <c r="E265" s="79"/>
    </row>
    <row r="266" spans="5:5" x14ac:dyDescent="0.15">
      <c r="E266" s="79"/>
    </row>
    <row r="267" spans="5:5" x14ac:dyDescent="0.15">
      <c r="E267" s="79"/>
    </row>
    <row r="268" spans="5:5" x14ac:dyDescent="0.15">
      <c r="E268" s="79"/>
    </row>
    <row r="269" spans="5:5" x14ac:dyDescent="0.15">
      <c r="E269" s="79"/>
    </row>
    <row r="270" spans="5:5" x14ac:dyDescent="0.15">
      <c r="E270" s="79"/>
    </row>
    <row r="271" spans="5:5" x14ac:dyDescent="0.15">
      <c r="E271" s="79"/>
    </row>
    <row r="272" spans="5:5" x14ac:dyDescent="0.15">
      <c r="E272" s="79"/>
    </row>
    <row r="273" spans="5:5" x14ac:dyDescent="0.15">
      <c r="E273" s="79"/>
    </row>
    <row r="274" spans="5:5" x14ac:dyDescent="0.15">
      <c r="E274" s="79"/>
    </row>
    <row r="275" spans="5:5" x14ac:dyDescent="0.15">
      <c r="E275" s="79"/>
    </row>
    <row r="276" spans="5:5" x14ac:dyDescent="0.15">
      <c r="E276" s="79"/>
    </row>
    <row r="277" spans="5:5" x14ac:dyDescent="0.15">
      <c r="E277" s="79"/>
    </row>
    <row r="278" spans="5:5" x14ac:dyDescent="0.15">
      <c r="E278" s="79"/>
    </row>
  </sheetData>
  <sheetProtection algorithmName="SHA-512" hashValue="UosYJGt+OrOkgjxreYPYSo1x2bF8S1pg7T2Sa1Q3E0U45V5y/diFcRbrkZc4sKC84FbXqm08ad4PA1DB7DtIew==" saltValue="AMyRG+aePDpJKEOmy0/sPQ==" spinCount="100000" sheet="1" objects="1" scenarios="1"/>
  <mergeCells count="17">
    <mergeCell ref="L1:L2"/>
    <mergeCell ref="Q1:Q2"/>
    <mergeCell ref="R1:R2"/>
    <mergeCell ref="S1:S2"/>
    <mergeCell ref="P1:P2"/>
    <mergeCell ref="B1:B2"/>
    <mergeCell ref="C1:C2"/>
    <mergeCell ref="D1:D2"/>
    <mergeCell ref="G1:G2"/>
    <mergeCell ref="H1:H2"/>
    <mergeCell ref="E1:E2"/>
    <mergeCell ref="I1:I2"/>
    <mergeCell ref="J1:J2"/>
    <mergeCell ref="M1:M2"/>
    <mergeCell ref="O1:O2"/>
    <mergeCell ref="N1:N2"/>
    <mergeCell ref="K1:K2"/>
  </mergeCells>
  <phoneticPr fontId="1"/>
  <conditionalFormatting sqref="K3:K153 C3:I3 C5:D153 G5:G154 M3:N153 P3:Q153 C4:E4 G4:I4 F4:F153 E4:E278 H5:I153">
    <cfRule type="expression" dxfId="7" priority="2" stopIfTrue="1">
      <formula>AND($B3&lt;&gt;"",C3="")</formula>
    </cfRule>
  </conditionalFormatting>
  <conditionalFormatting sqref="M3:M153">
    <cfRule type="expression" dxfId="6" priority="6" stopIfTrue="1">
      <formula>AND($D3="男",SEARCH("W",M3)&gt;0)</formula>
    </cfRule>
  </conditionalFormatting>
  <conditionalFormatting sqref="O3:O162">
    <cfRule type="expression" dxfId="5" priority="15" stopIfTrue="1">
      <formula>AND($N3="マイカード",$O3="")</formula>
    </cfRule>
  </conditionalFormatting>
  <conditionalFormatting sqref="S3:S153">
    <cfRule type="expression" dxfId="4" priority="41" stopIfTrue="1">
      <formula>AND($M3="WE",$S3="")</formula>
    </cfRule>
    <cfRule type="expression" dxfId="3" priority="42" stopIfTrue="1">
      <formula>AND($M3="ME",$S3="")</formula>
    </cfRule>
  </conditionalFormatting>
  <conditionalFormatting sqref="L4:L153">
    <cfRule type="expression" dxfId="2" priority="1">
      <formula>AND(OR($K4="自動車・第二希望大会バス",$K4="自動車・第二希望その他"),$L4="")</formula>
    </cfRule>
  </conditionalFormatting>
  <dataValidations count="12">
    <dataValidation imeMode="off" allowBlank="1" showInputMessage="1" showErrorMessage="1" sqref="I3 S152:T152 S104:T104 S106:T106 S108:T108 S110:T110 S112:T112 S114:T114 S116:T116 S118:T118 S120:T120 S122:T122 S124:T124 S126:T126 S128:T128 S130:T130 S132:T132 S134:T134 S136:T136 S138:T138 S140:T140 S142:T142 S144:T144 S146:T146 S148:T148 S150:T150 S153 H3:H153 S3:S103 S105 S107 S109 S111 S113 S115 S117 S119 S121 S123 S125 S127 S129 S131 S133 S135 S137 S139 S141 S143 S145 S147 S149 S151 T19:T102 T3:T16 G4:G154 E4:E278"/>
    <dataValidation imeMode="hiragana" allowBlank="1" showInputMessage="1" showErrorMessage="1" sqref="U3:U153 B3:C153 J3:J153"/>
    <dataValidation type="whole" imeMode="off" showInputMessage="1" showErrorMessage="1" errorTitle="無効な値" error="数字のみを入力してください。_x000a_" sqref="F3:F153">
      <formula1>1</formula1>
      <formula2>200</formula2>
    </dataValidation>
    <dataValidation type="list" imeMode="on" allowBlank="1" showInputMessage="1" showErrorMessage="1" sqref="D3:D153">
      <formula1>"男,女,,"</formula1>
    </dataValidation>
    <dataValidation type="list" imeMode="hiragana" allowBlank="1" showInputMessage="1" showErrorMessage="1" sqref="Q3:Q153">
      <formula1>成績表</formula1>
    </dataValidation>
    <dataValidation type="list" imeMode="hiragana" allowBlank="1" showInputMessage="1" showErrorMessage="1" sqref="P3:P153">
      <formula1>プログラム</formula1>
    </dataValidation>
    <dataValidation type="list" allowBlank="1" showInputMessage="1" showErrorMessage="1" sqref="N3:N153">
      <formula1>いーかーど</formula1>
    </dataValidation>
    <dataValidation imeMode="on" allowBlank="1" showInputMessage="1" showErrorMessage="1" sqref="E3"/>
    <dataValidation type="list" allowBlank="1" showInputMessage="1" showErrorMessage="1" sqref="M3">
      <formula1>クラス</formula1>
    </dataValidation>
    <dataValidation type="list" imeMode="hiragana" allowBlank="1" showInputMessage="1" showErrorMessage="1" sqref="K3:K153">
      <formula1>交通</formula1>
    </dataValidation>
    <dataValidation type="list" imeMode="hiragana" allowBlank="1" showInputMessage="1" showErrorMessage="1" sqref="L3:L153">
      <formula1>"運転手,同乗者・他"</formula1>
    </dataValidation>
    <dataValidation type="list" allowBlank="1" showInputMessage="1" showErrorMessage="1" sqref="M4:M153">
      <formula1>クラスリスト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stopIfTrue="1" operator="containsText" id="{3D94BD1F-4082-4CE6-B1DB-A6A4CE7FD818}">
            <xm:f>NOT(ISERROR(SEARCH($N$4(マイカード),O4)))</xm:f>
            <xm:f>$N$4(マイカード)</xm:f>
            <x14:dxf>
              <fill>
                <patternFill>
                  <bgColor theme="9"/>
                </patternFill>
              </fill>
            </x14:dxf>
          </x14:cfRule>
          <xm:sqref>O4:O162</xm:sqref>
        </x14:conditionalFormatting>
        <x14:conditionalFormatting xmlns:xm="http://schemas.microsoft.com/office/excel/2006/main">
          <x14:cfRule type="expression" priority="45" stopIfTrue="1" id="{BD20F1EA-AD98-4A52-ABE9-5A791B40D0A5}">
            <xm:f>OR($F3&lt;VLOOKUP($M3,クラスデータ!$A$2:$E$34,5,FALSE),$F3&gt;VLOOKUP($M3,クラスデータ!$A$2:$E$34,4,FALSE))</xm:f>
            <x14:dxf>
              <fill>
                <patternFill>
                  <bgColor indexed="40"/>
                </patternFill>
              </fill>
            </x14:dxf>
          </x14:cfRule>
          <xm:sqref>M3:M153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C2" sqref="C2:C34"/>
    </sheetView>
  </sheetViews>
  <sheetFormatPr defaultColWidth="8.875" defaultRowHeight="13.35" customHeight="1" x14ac:dyDescent="0.15"/>
  <cols>
    <col min="1" max="1" width="8.875" style="17" customWidth="1"/>
    <col min="2" max="2" width="8.875" style="17"/>
    <col min="3" max="3" width="20.625" style="17" customWidth="1"/>
    <col min="4" max="4" width="6.5" style="17" customWidth="1"/>
    <col min="5" max="7" width="8.875" style="17"/>
    <col min="8" max="8" width="6" style="17" customWidth="1"/>
    <col min="9" max="9" width="8.875" style="17"/>
    <col min="10" max="10" width="5.625" style="17" customWidth="1"/>
    <col min="11" max="11" width="19.125" style="17" customWidth="1"/>
    <col min="12" max="16384" width="8.875" style="17"/>
  </cols>
  <sheetData>
    <row r="1" spans="1:12" ht="13.35" customHeight="1" x14ac:dyDescent="0.15">
      <c r="A1" s="18" t="s">
        <v>29</v>
      </c>
      <c r="C1" s="18" t="s">
        <v>30</v>
      </c>
      <c r="D1" s="18" t="s">
        <v>31</v>
      </c>
      <c r="E1" s="18" t="s">
        <v>119</v>
      </c>
      <c r="F1" s="18" t="s">
        <v>31</v>
      </c>
      <c r="G1" s="18" t="s">
        <v>32</v>
      </c>
      <c r="H1" s="18"/>
      <c r="I1" s="18" t="s">
        <v>33</v>
      </c>
      <c r="J1" s="18"/>
      <c r="K1" s="18" t="s">
        <v>135</v>
      </c>
      <c r="L1" s="18"/>
    </row>
    <row r="2" spans="1:12" ht="13.35" customHeight="1" x14ac:dyDescent="0.15">
      <c r="A2" s="17" t="s">
        <v>64</v>
      </c>
      <c r="C2" s="17" t="s">
        <v>157</v>
      </c>
      <c r="D2" s="17">
        <v>3000</v>
      </c>
      <c r="E2" s="17" t="s">
        <v>89</v>
      </c>
      <c r="F2" s="17">
        <v>0</v>
      </c>
      <c r="G2" s="17" t="s">
        <v>35</v>
      </c>
      <c r="H2" s="25">
        <v>200</v>
      </c>
      <c r="I2" s="17" t="s">
        <v>35</v>
      </c>
      <c r="J2" s="25">
        <v>200</v>
      </c>
      <c r="K2" s="17" t="s">
        <v>138</v>
      </c>
      <c r="L2" s="17">
        <v>4500</v>
      </c>
    </row>
    <row r="3" spans="1:12" ht="13.35" customHeight="1" x14ac:dyDescent="0.15">
      <c r="A3" s="17" t="s">
        <v>65</v>
      </c>
      <c r="C3" s="17" t="s">
        <v>38</v>
      </c>
      <c r="D3" s="17">
        <v>2500</v>
      </c>
      <c r="E3" s="17" t="s">
        <v>36</v>
      </c>
      <c r="F3" s="17">
        <v>300</v>
      </c>
      <c r="G3" s="17" t="s">
        <v>34</v>
      </c>
      <c r="H3" s="25">
        <v>0</v>
      </c>
      <c r="I3" s="17" t="s">
        <v>34</v>
      </c>
      <c r="J3" s="25">
        <v>0</v>
      </c>
      <c r="K3" s="17" t="s">
        <v>147</v>
      </c>
      <c r="L3" s="17">
        <v>0</v>
      </c>
    </row>
    <row r="4" spans="1:12" ht="13.35" customHeight="1" x14ac:dyDescent="0.15">
      <c r="A4" s="17" t="s">
        <v>66</v>
      </c>
      <c r="C4" s="17" t="s">
        <v>39</v>
      </c>
      <c r="D4" s="17">
        <v>2500</v>
      </c>
      <c r="K4" s="17" t="s">
        <v>148</v>
      </c>
      <c r="L4" s="17">
        <v>0</v>
      </c>
    </row>
    <row r="5" spans="1:12" ht="13.35" customHeight="1" x14ac:dyDescent="0.15">
      <c r="A5" s="17" t="s">
        <v>67</v>
      </c>
      <c r="C5" s="17" t="s">
        <v>40</v>
      </c>
      <c r="D5" s="17">
        <v>2500</v>
      </c>
      <c r="K5" s="17" t="s">
        <v>139</v>
      </c>
      <c r="L5" s="17">
        <v>0</v>
      </c>
    </row>
    <row r="6" spans="1:12" ht="13.35" customHeight="1" x14ac:dyDescent="0.15">
      <c r="C6" s="17" t="s">
        <v>41</v>
      </c>
      <c r="D6" s="17">
        <v>2500</v>
      </c>
    </row>
    <row r="7" spans="1:12" ht="13.35" customHeight="1" x14ac:dyDescent="0.15">
      <c r="C7" s="17" t="s">
        <v>42</v>
      </c>
      <c r="D7" s="17">
        <v>2500</v>
      </c>
    </row>
    <row r="8" spans="1:12" ht="13.35" customHeight="1" x14ac:dyDescent="0.15">
      <c r="C8" s="17" t="s">
        <v>43</v>
      </c>
      <c r="D8" s="17">
        <v>2500</v>
      </c>
    </row>
    <row r="9" spans="1:12" ht="13.35" customHeight="1" x14ac:dyDescent="0.15">
      <c r="C9" s="17" t="s">
        <v>44</v>
      </c>
      <c r="D9" s="17">
        <v>2500</v>
      </c>
    </row>
    <row r="10" spans="1:12" ht="13.35" customHeight="1" x14ac:dyDescent="0.15">
      <c r="C10" s="17" t="s">
        <v>45</v>
      </c>
      <c r="D10" s="17">
        <v>2500</v>
      </c>
    </row>
    <row r="11" spans="1:12" ht="13.35" customHeight="1" x14ac:dyDescent="0.15">
      <c r="C11" s="17" t="s">
        <v>28</v>
      </c>
      <c r="D11" s="17">
        <v>2500</v>
      </c>
    </row>
    <row r="12" spans="1:12" ht="13.35" customHeight="1" x14ac:dyDescent="0.15">
      <c r="C12" s="17" t="s">
        <v>46</v>
      </c>
      <c r="D12" s="17">
        <v>1500</v>
      </c>
    </row>
    <row r="13" spans="1:12" ht="13.35" customHeight="1" x14ac:dyDescent="0.15">
      <c r="C13" s="17" t="s">
        <v>47</v>
      </c>
      <c r="D13" s="17">
        <v>1500</v>
      </c>
    </row>
    <row r="14" spans="1:12" ht="13.35" customHeight="1" x14ac:dyDescent="0.15">
      <c r="C14" s="17" t="s">
        <v>48</v>
      </c>
      <c r="D14" s="17">
        <v>1500</v>
      </c>
    </row>
    <row r="15" spans="1:12" ht="13.35" customHeight="1" x14ac:dyDescent="0.15">
      <c r="C15" s="17" t="s">
        <v>49</v>
      </c>
      <c r="D15" s="17">
        <v>3000</v>
      </c>
    </row>
    <row r="16" spans="1:12" ht="13.35" customHeight="1" x14ac:dyDescent="0.15">
      <c r="C16" s="17" t="s">
        <v>50</v>
      </c>
      <c r="D16" s="17">
        <v>2500</v>
      </c>
    </row>
    <row r="17" spans="3:4" ht="13.35" customHeight="1" x14ac:dyDescent="0.15">
      <c r="C17" s="17" t="s">
        <v>51</v>
      </c>
      <c r="D17" s="17">
        <v>2500</v>
      </c>
    </row>
    <row r="18" spans="3:4" ht="13.35" customHeight="1" x14ac:dyDescent="0.15">
      <c r="C18" s="17" t="s">
        <v>52</v>
      </c>
      <c r="D18" s="17">
        <v>2500</v>
      </c>
    </row>
    <row r="19" spans="3:4" ht="13.35" customHeight="1" x14ac:dyDescent="0.15">
      <c r="C19" s="17" t="s">
        <v>53</v>
      </c>
      <c r="D19" s="17">
        <v>2500</v>
      </c>
    </row>
    <row r="20" spans="3:4" ht="13.35" customHeight="1" x14ac:dyDescent="0.15">
      <c r="C20" s="17" t="s">
        <v>54</v>
      </c>
      <c r="D20" s="17">
        <v>2500</v>
      </c>
    </row>
    <row r="21" spans="3:4" ht="13.35" customHeight="1" x14ac:dyDescent="0.15">
      <c r="C21" s="17" t="s">
        <v>55</v>
      </c>
      <c r="D21" s="17">
        <v>2500</v>
      </c>
    </row>
    <row r="22" spans="3:4" ht="13.35" customHeight="1" x14ac:dyDescent="0.15">
      <c r="C22" s="17" t="s">
        <v>56</v>
      </c>
      <c r="D22" s="17">
        <v>2500</v>
      </c>
    </row>
    <row r="23" spans="3:4" ht="13.35" customHeight="1" x14ac:dyDescent="0.15">
      <c r="C23" s="17" t="s">
        <v>57</v>
      </c>
      <c r="D23" s="17">
        <v>1500</v>
      </c>
    </row>
    <row r="24" spans="3:4" ht="13.35" customHeight="1" x14ac:dyDescent="0.15">
      <c r="C24" s="17" t="s">
        <v>58</v>
      </c>
      <c r="D24" s="17">
        <v>1500</v>
      </c>
    </row>
    <row r="25" spans="3:4" ht="13.35" customHeight="1" x14ac:dyDescent="0.15">
      <c r="C25" s="17" t="s">
        <v>59</v>
      </c>
      <c r="D25" s="17">
        <v>1500</v>
      </c>
    </row>
    <row r="26" spans="3:4" ht="13.35" customHeight="1" x14ac:dyDescent="0.15">
      <c r="C26" s="11" t="s">
        <v>60</v>
      </c>
      <c r="D26" s="17">
        <v>2500</v>
      </c>
    </row>
    <row r="27" spans="3:4" ht="13.35" customHeight="1" x14ac:dyDescent="0.15">
      <c r="C27" s="17" t="s">
        <v>61</v>
      </c>
      <c r="D27" s="17">
        <v>2500</v>
      </c>
    </row>
    <row r="28" spans="3:4" ht="13.35" customHeight="1" x14ac:dyDescent="0.15">
      <c r="C28" s="17" t="s">
        <v>62</v>
      </c>
      <c r="D28" s="17">
        <v>1500</v>
      </c>
    </row>
    <row r="29" spans="3:4" ht="13.35" customHeight="1" x14ac:dyDescent="0.15">
      <c r="C29" s="17" t="s">
        <v>63</v>
      </c>
      <c r="D29" s="17">
        <v>1500</v>
      </c>
    </row>
    <row r="30" spans="3:4" ht="13.35" customHeight="1" x14ac:dyDescent="0.15">
      <c r="C30" s="17" t="s">
        <v>158</v>
      </c>
      <c r="D30" s="17">
        <v>500</v>
      </c>
    </row>
    <row r="31" spans="3:4" ht="13.35" customHeight="1" x14ac:dyDescent="0.15">
      <c r="C31" s="17" t="s">
        <v>122</v>
      </c>
      <c r="D31" s="17">
        <v>2500</v>
      </c>
    </row>
    <row r="32" spans="3:4" ht="13.35" customHeight="1" x14ac:dyDescent="0.15">
      <c r="C32" s="17" t="s">
        <v>123</v>
      </c>
      <c r="D32" s="17">
        <v>2500</v>
      </c>
    </row>
    <row r="33" spans="3:4" ht="13.35" customHeight="1" x14ac:dyDescent="0.15">
      <c r="C33" s="17" t="s">
        <v>121</v>
      </c>
      <c r="D33" s="17">
        <v>2500</v>
      </c>
    </row>
    <row r="34" spans="3:4" ht="13.35" customHeight="1" x14ac:dyDescent="0.15">
      <c r="C34" s="17" t="s">
        <v>124</v>
      </c>
      <c r="D34" s="17">
        <v>2500</v>
      </c>
    </row>
  </sheetData>
  <phoneticPr fontId="1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E31" sqref="E31"/>
    </sheetView>
  </sheetViews>
  <sheetFormatPr defaultColWidth="8.875" defaultRowHeight="13.35" customHeight="1" x14ac:dyDescent="0.15"/>
  <cols>
    <col min="1" max="1" width="22.375" style="17" bestFit="1" customWidth="1"/>
    <col min="2" max="16384" width="8.875" style="17"/>
  </cols>
  <sheetData>
    <row r="1" spans="1:5" ht="13.35" customHeight="1" x14ac:dyDescent="0.15">
      <c r="A1" s="17" t="s">
        <v>68</v>
      </c>
      <c r="B1" s="17" t="s">
        <v>69</v>
      </c>
      <c r="C1" s="17" t="s">
        <v>70</v>
      </c>
      <c r="D1" s="17" t="s">
        <v>71</v>
      </c>
      <c r="E1" s="17" t="s">
        <v>72</v>
      </c>
    </row>
    <row r="2" spans="1:5" ht="13.35" customHeight="1" x14ac:dyDescent="0.15">
      <c r="A2" s="17" t="s">
        <v>37</v>
      </c>
      <c r="D2" s="17">
        <v>200</v>
      </c>
      <c r="E2" s="17">
        <v>0</v>
      </c>
    </row>
    <row r="3" spans="1:5" ht="13.35" customHeight="1" x14ac:dyDescent="0.15">
      <c r="A3" s="17" t="s">
        <v>38</v>
      </c>
      <c r="D3" s="17">
        <v>200</v>
      </c>
      <c r="E3" s="17">
        <v>19</v>
      </c>
    </row>
    <row r="4" spans="1:5" ht="13.35" customHeight="1" x14ac:dyDescent="0.15">
      <c r="A4" s="17" t="s">
        <v>39</v>
      </c>
      <c r="D4" s="17">
        <v>200</v>
      </c>
      <c r="E4" s="17">
        <v>0</v>
      </c>
    </row>
    <row r="5" spans="1:5" ht="13.35" customHeight="1" x14ac:dyDescent="0.15">
      <c r="A5" s="17" t="s">
        <v>40</v>
      </c>
      <c r="D5" s="17">
        <v>200</v>
      </c>
      <c r="E5" s="17">
        <v>0</v>
      </c>
    </row>
    <row r="6" spans="1:5" ht="13.35" customHeight="1" x14ac:dyDescent="0.15">
      <c r="A6" s="17" t="s">
        <v>41</v>
      </c>
      <c r="D6" s="17">
        <v>200</v>
      </c>
      <c r="E6" s="17">
        <v>70</v>
      </c>
    </row>
    <row r="7" spans="1:5" ht="13.35" customHeight="1" x14ac:dyDescent="0.15">
      <c r="A7" s="17" t="s">
        <v>42</v>
      </c>
      <c r="D7" s="17">
        <v>200</v>
      </c>
      <c r="E7" s="17">
        <v>60</v>
      </c>
    </row>
    <row r="8" spans="1:5" ht="13.35" customHeight="1" x14ac:dyDescent="0.15">
      <c r="A8" s="17" t="s">
        <v>43</v>
      </c>
      <c r="D8" s="17">
        <v>200</v>
      </c>
      <c r="E8" s="17">
        <v>50</v>
      </c>
    </row>
    <row r="9" spans="1:5" ht="13.35" customHeight="1" x14ac:dyDescent="0.15">
      <c r="A9" s="17" t="s">
        <v>44</v>
      </c>
      <c r="D9" s="17">
        <v>200</v>
      </c>
      <c r="E9" s="17">
        <v>43</v>
      </c>
    </row>
    <row r="10" spans="1:5" ht="13.35" customHeight="1" x14ac:dyDescent="0.15">
      <c r="A10" s="17" t="s">
        <v>45</v>
      </c>
      <c r="D10" s="17">
        <v>200</v>
      </c>
      <c r="E10" s="17">
        <v>35</v>
      </c>
    </row>
    <row r="11" spans="1:5" ht="13.35" customHeight="1" x14ac:dyDescent="0.15">
      <c r="A11" s="17" t="s">
        <v>28</v>
      </c>
      <c r="D11" s="17">
        <v>20</v>
      </c>
      <c r="E11" s="17">
        <v>16</v>
      </c>
    </row>
    <row r="12" spans="1:5" ht="13.35" customHeight="1" x14ac:dyDescent="0.15">
      <c r="A12" s="17" t="s">
        <v>46</v>
      </c>
      <c r="D12" s="17">
        <v>18</v>
      </c>
      <c r="E12" s="17">
        <v>13</v>
      </c>
    </row>
    <row r="13" spans="1:5" ht="13.35" customHeight="1" x14ac:dyDescent="0.15">
      <c r="A13" s="17" t="s">
        <v>47</v>
      </c>
      <c r="D13" s="17">
        <v>15</v>
      </c>
      <c r="E13" s="17">
        <v>0</v>
      </c>
    </row>
    <row r="14" spans="1:5" ht="13.35" customHeight="1" x14ac:dyDescent="0.15">
      <c r="A14" s="17" t="s">
        <v>48</v>
      </c>
      <c r="D14" s="17">
        <v>12</v>
      </c>
      <c r="E14" s="17">
        <v>0</v>
      </c>
    </row>
    <row r="15" spans="1:5" ht="13.35" customHeight="1" x14ac:dyDescent="0.15">
      <c r="A15" s="17" t="s">
        <v>49</v>
      </c>
      <c r="D15" s="17">
        <v>200</v>
      </c>
      <c r="E15" s="17">
        <v>0</v>
      </c>
    </row>
    <row r="16" spans="1:5" ht="13.35" customHeight="1" x14ac:dyDescent="0.15">
      <c r="A16" s="17" t="s">
        <v>50</v>
      </c>
      <c r="D16" s="17">
        <v>200</v>
      </c>
      <c r="E16" s="17">
        <v>19</v>
      </c>
    </row>
    <row r="17" spans="1:5" ht="13.35" customHeight="1" x14ac:dyDescent="0.15">
      <c r="A17" s="17" t="s">
        <v>51</v>
      </c>
      <c r="D17" s="17">
        <v>200</v>
      </c>
      <c r="E17" s="17">
        <v>0</v>
      </c>
    </row>
    <row r="18" spans="1:5" ht="13.35" customHeight="1" x14ac:dyDescent="0.15">
      <c r="A18" s="17" t="s">
        <v>52</v>
      </c>
      <c r="D18" s="17">
        <v>200</v>
      </c>
      <c r="E18" s="17">
        <v>60</v>
      </c>
    </row>
    <row r="19" spans="1:5" ht="13.35" customHeight="1" x14ac:dyDescent="0.15">
      <c r="A19" s="17" t="s">
        <v>53</v>
      </c>
      <c r="D19" s="17">
        <v>200</v>
      </c>
      <c r="E19" s="17">
        <v>50</v>
      </c>
    </row>
    <row r="20" spans="1:5" ht="13.35" customHeight="1" x14ac:dyDescent="0.15">
      <c r="A20" s="17" t="s">
        <v>54</v>
      </c>
      <c r="D20" s="17">
        <v>200</v>
      </c>
      <c r="E20" s="17">
        <v>43</v>
      </c>
    </row>
    <row r="21" spans="1:5" ht="13.35" customHeight="1" x14ac:dyDescent="0.15">
      <c r="A21" s="17" t="s">
        <v>55</v>
      </c>
      <c r="D21" s="17">
        <v>200</v>
      </c>
      <c r="E21" s="17">
        <v>35</v>
      </c>
    </row>
    <row r="22" spans="1:5" ht="13.35" customHeight="1" x14ac:dyDescent="0.15">
      <c r="A22" s="17" t="s">
        <v>56</v>
      </c>
      <c r="D22" s="17">
        <v>20</v>
      </c>
      <c r="E22" s="17">
        <v>16</v>
      </c>
    </row>
    <row r="23" spans="1:5" ht="13.35" customHeight="1" x14ac:dyDescent="0.15">
      <c r="A23" s="17" t="s">
        <v>57</v>
      </c>
      <c r="D23" s="17">
        <v>18</v>
      </c>
      <c r="E23" s="17">
        <v>13</v>
      </c>
    </row>
    <row r="24" spans="1:5" ht="13.35" customHeight="1" x14ac:dyDescent="0.15">
      <c r="A24" s="17" t="s">
        <v>58</v>
      </c>
      <c r="D24" s="17">
        <v>15</v>
      </c>
      <c r="E24" s="17">
        <v>0</v>
      </c>
    </row>
    <row r="25" spans="1:5" ht="13.35" customHeight="1" x14ac:dyDescent="0.15">
      <c r="A25" s="17" t="s">
        <v>59</v>
      </c>
      <c r="D25" s="17">
        <v>12</v>
      </c>
      <c r="E25" s="17">
        <v>0</v>
      </c>
    </row>
    <row r="26" spans="1:5" ht="13.35" customHeight="1" x14ac:dyDescent="0.15">
      <c r="A26" s="11" t="s">
        <v>60</v>
      </c>
      <c r="D26" s="17">
        <v>200</v>
      </c>
      <c r="E26" s="17">
        <v>0</v>
      </c>
    </row>
    <row r="27" spans="1:5" ht="13.35" customHeight="1" x14ac:dyDescent="0.15">
      <c r="A27" s="17" t="s">
        <v>61</v>
      </c>
      <c r="D27" s="17">
        <v>200</v>
      </c>
      <c r="E27" s="17">
        <v>0</v>
      </c>
    </row>
    <row r="28" spans="1:5" ht="13.35" customHeight="1" x14ac:dyDescent="0.15">
      <c r="A28" s="17" t="s">
        <v>62</v>
      </c>
      <c r="D28" s="17">
        <v>200</v>
      </c>
      <c r="E28" s="17">
        <v>0</v>
      </c>
    </row>
    <row r="29" spans="1:5" ht="13.35" customHeight="1" x14ac:dyDescent="0.15">
      <c r="A29" s="17" t="s">
        <v>63</v>
      </c>
      <c r="D29" s="17">
        <v>200</v>
      </c>
      <c r="E29" s="17">
        <v>0</v>
      </c>
    </row>
    <row r="30" spans="1:5" ht="13.35" customHeight="1" x14ac:dyDescent="0.15">
      <c r="A30" s="17" t="s">
        <v>158</v>
      </c>
      <c r="D30" s="17">
        <v>200</v>
      </c>
      <c r="E30" s="17">
        <v>0</v>
      </c>
    </row>
    <row r="31" spans="1:5" ht="13.35" customHeight="1" x14ac:dyDescent="0.15">
      <c r="A31" s="17" t="s">
        <v>122</v>
      </c>
      <c r="D31" s="17">
        <v>200</v>
      </c>
      <c r="E31" s="17">
        <v>0</v>
      </c>
    </row>
    <row r="32" spans="1:5" ht="13.35" customHeight="1" x14ac:dyDescent="0.15">
      <c r="A32" s="17" t="s">
        <v>123</v>
      </c>
      <c r="D32" s="17">
        <v>200</v>
      </c>
      <c r="E32" s="17">
        <v>0</v>
      </c>
    </row>
    <row r="33" spans="1:5" ht="13.35" customHeight="1" x14ac:dyDescent="0.15">
      <c r="A33" s="17" t="s">
        <v>121</v>
      </c>
      <c r="D33" s="17">
        <v>200</v>
      </c>
      <c r="E33" s="17">
        <v>0</v>
      </c>
    </row>
    <row r="34" spans="1:5" ht="13.35" customHeight="1" x14ac:dyDescent="0.15">
      <c r="A34" s="17" t="s">
        <v>124</v>
      </c>
      <c r="D34" s="17">
        <v>200</v>
      </c>
      <c r="E34" s="17">
        <v>0</v>
      </c>
    </row>
    <row r="35" spans="1:5" ht="13.35" customHeight="1" x14ac:dyDescent="0.15">
      <c r="A35" s="17" t="s">
        <v>156</v>
      </c>
      <c r="D35" s="17">
        <v>200</v>
      </c>
      <c r="E35" s="17">
        <v>0</v>
      </c>
    </row>
  </sheetData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説明</vt:lpstr>
      <vt:lpstr>確認</vt:lpstr>
      <vt:lpstr>入力</vt:lpstr>
      <vt:lpstr>リスト</vt:lpstr>
      <vt:lpstr>クラスデータ</vt:lpstr>
      <vt:lpstr>いーかーど</vt:lpstr>
      <vt:lpstr>クラス</vt:lpstr>
      <vt:lpstr>クラスリスト</vt:lpstr>
      <vt:lpstr>プログラム</vt:lpstr>
      <vt:lpstr>交通</vt:lpstr>
      <vt:lpstr>申込方法</vt:lpstr>
      <vt:lpstr>成績表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2015-03-17T16:39:28Z</dcterms:created>
  <dcterms:modified xsi:type="dcterms:W3CDTF">2016-04-07T07:18:07Z</dcterms:modified>
</cp:coreProperties>
</file>