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autoCompressPictures="0" defaultThemeVersion="124226"/>
  <mc:AlternateContent xmlns:mc="http://schemas.openxmlformats.org/markup-compatibility/2006">
    <mc:Choice Requires="x15">
      <x15ac:absPath xmlns:x15ac="http://schemas.microsoft.com/office/spreadsheetml/2010/11/ac" url="C:\Users\yuuma\Desktop\OLK\c40\エントリー\"/>
    </mc:Choice>
  </mc:AlternateContent>
  <xr:revisionPtr revIDLastSave="0" documentId="13_ncr:1_{4DF2F59A-CBC1-48AB-A950-9E8AC9059FE3}" xr6:coauthVersionLast="31" xr6:coauthVersionMax="31" xr10:uidLastSave="{00000000-0000-0000-0000-000000000000}"/>
  <bookViews>
    <workbookView xWindow="0" yWindow="0" windowWidth="16810" windowHeight="5760" xr2:uid="{00000000-000D-0000-FFFF-FFFF00000000}"/>
  </bookViews>
  <sheets>
    <sheet name="説明" sheetId="2" r:id="rId1"/>
    <sheet name="確認" sheetId="1" r:id="rId2"/>
    <sheet name="入力" sheetId="6" r:id="rId3"/>
    <sheet name="リスト" sheetId="4" state="hidden" r:id="rId4"/>
    <sheet name="クラスデータ " sheetId="7" state="hidden" r:id="rId5"/>
  </sheets>
  <externalReferences>
    <externalReference r:id="rId6"/>
  </externalReferences>
  <definedNames>
    <definedName name="_xlnm._FilterDatabase" localSheetId="2" hidden="1">入力!$L$1:$L$278</definedName>
    <definedName name="_xlnm.Print_Area" localSheetId="2">入力!$A$1:$BA$197</definedName>
    <definedName name="いーかーど" localSheetId="4">リスト!$E$2:$E$3</definedName>
    <definedName name="いーかーど">リスト!$E$2:$E$3</definedName>
    <definedName name="クラス" localSheetId="4">[1]リスト!$C$2:$C$31</definedName>
    <definedName name="クラス">リスト!$C$2:$C$31</definedName>
    <definedName name="クラスリスト" localSheetId="4">[1]リスト!$C$2:$C$31</definedName>
    <definedName name="クラスリスト">リスト!$C$2:$C$31</definedName>
    <definedName name="プログラム">リスト!$G$2:$G$3</definedName>
    <definedName name="交通">リスト!$K$2:$K$7</definedName>
    <definedName name="申込方法">リスト!$A$2:$A$5</definedName>
    <definedName name="成績表">リスト!$I$2:$I$3</definedName>
  </definedNames>
  <calcPr calcId="179017"/>
  <extLst>
    <ext xmlns:mx="http://schemas.microsoft.com/office/mac/excel/2008/main" uri="{7523E5D3-25F3-A5E0-1632-64F254C22452}">
      <mx:ArchID Flags="2"/>
    </ext>
  </extLst>
</workbook>
</file>

<file path=xl/calcChain.xml><?xml version="1.0" encoding="utf-8"?>
<calcChain xmlns="http://schemas.openxmlformats.org/spreadsheetml/2006/main">
  <c r="F4" i="6" l="1"/>
  <c r="F5" i="6"/>
  <c r="AC4" i="6" l="1"/>
  <c r="AC5" i="6"/>
  <c r="AC6" i="6"/>
  <c r="AC7" i="6"/>
  <c r="AC8" i="6"/>
  <c r="AC9" i="6"/>
  <c r="AC10" i="6"/>
  <c r="AC11" i="6"/>
  <c r="AC12" i="6"/>
  <c r="AC13" i="6"/>
  <c r="AC14" i="6"/>
  <c r="AC15" i="6"/>
  <c r="AC16" i="6"/>
  <c r="AC17" i="6"/>
  <c r="AC18" i="6"/>
  <c r="AC19" i="6"/>
  <c r="AC20" i="6"/>
  <c r="AC21" i="6"/>
  <c r="AC22" i="6"/>
  <c r="AC23" i="6"/>
  <c r="AC24" i="6"/>
  <c r="AC25" i="6"/>
  <c r="AC26" i="6"/>
  <c r="AC27" i="6"/>
  <c r="AC28" i="6"/>
  <c r="AC29" i="6"/>
  <c r="AC30" i="6"/>
  <c r="AC31" i="6"/>
  <c r="AC32" i="6"/>
  <c r="AC33" i="6"/>
  <c r="AC34" i="6"/>
  <c r="AC35" i="6"/>
  <c r="AC36" i="6"/>
  <c r="AC37" i="6"/>
  <c r="AC38" i="6"/>
  <c r="AC39" i="6"/>
  <c r="AC40" i="6"/>
  <c r="AC41" i="6"/>
  <c r="AC42" i="6"/>
  <c r="AC43" i="6"/>
  <c r="AC44" i="6"/>
  <c r="AC45" i="6"/>
  <c r="AC46" i="6"/>
  <c r="AC47" i="6"/>
  <c r="AC48" i="6"/>
  <c r="AC49" i="6"/>
  <c r="AC50" i="6"/>
  <c r="AC51" i="6"/>
  <c r="AC52" i="6"/>
  <c r="AC53" i="6"/>
  <c r="AC54" i="6"/>
  <c r="AC55" i="6"/>
  <c r="AC56" i="6"/>
  <c r="AC57" i="6"/>
  <c r="AC58" i="6"/>
  <c r="AC59" i="6"/>
  <c r="AC60" i="6"/>
  <c r="AC61" i="6"/>
  <c r="AC62" i="6"/>
  <c r="AC63" i="6"/>
  <c r="AC64" i="6"/>
  <c r="AC65" i="6"/>
  <c r="AC66" i="6"/>
  <c r="AC67" i="6"/>
  <c r="AC68" i="6"/>
  <c r="AC69" i="6"/>
  <c r="AC70" i="6"/>
  <c r="AC71" i="6"/>
  <c r="AC72" i="6"/>
  <c r="AC73" i="6"/>
  <c r="AC74" i="6"/>
  <c r="AC75" i="6"/>
  <c r="AC76" i="6"/>
  <c r="AC77" i="6"/>
  <c r="AC78" i="6"/>
  <c r="AC79" i="6"/>
  <c r="AC80" i="6"/>
  <c r="AC81" i="6"/>
  <c r="AC82" i="6"/>
  <c r="AC83" i="6"/>
  <c r="AC84" i="6"/>
  <c r="AC85" i="6"/>
  <c r="AC86" i="6"/>
  <c r="AC87" i="6"/>
  <c r="AC88" i="6"/>
  <c r="AC89" i="6"/>
  <c r="AC90" i="6"/>
  <c r="AC91" i="6"/>
  <c r="AC92" i="6"/>
  <c r="AC93" i="6"/>
  <c r="AC94" i="6"/>
  <c r="AC95" i="6"/>
  <c r="AC96" i="6"/>
  <c r="AC97" i="6"/>
  <c r="AC98" i="6"/>
  <c r="AC99" i="6"/>
  <c r="AC100" i="6"/>
  <c r="AC101" i="6"/>
  <c r="AC102" i="6"/>
  <c r="AC103" i="6"/>
  <c r="AC104" i="6"/>
  <c r="AC105" i="6"/>
  <c r="AC106" i="6"/>
  <c r="AC107" i="6"/>
  <c r="AC108" i="6"/>
  <c r="AC109" i="6"/>
  <c r="AC110" i="6"/>
  <c r="AC111" i="6"/>
  <c r="AC112" i="6"/>
  <c r="AC113" i="6"/>
  <c r="AC114" i="6"/>
  <c r="AC115" i="6"/>
  <c r="AC116" i="6"/>
  <c r="AC117" i="6"/>
  <c r="AC118" i="6"/>
  <c r="AC119" i="6"/>
  <c r="AC120" i="6"/>
  <c r="AC121" i="6"/>
  <c r="AC122" i="6"/>
  <c r="AC123" i="6"/>
  <c r="AC124" i="6"/>
  <c r="AC125" i="6"/>
  <c r="AC126" i="6"/>
  <c r="AC127" i="6"/>
  <c r="AC128" i="6"/>
  <c r="AC129" i="6"/>
  <c r="AC130" i="6"/>
  <c r="AC131" i="6"/>
  <c r="AC132" i="6"/>
  <c r="AC133" i="6"/>
  <c r="AC134" i="6"/>
  <c r="AC135" i="6"/>
  <c r="AC136" i="6"/>
  <c r="AC137" i="6"/>
  <c r="AC138" i="6"/>
  <c r="AC139" i="6"/>
  <c r="AC140" i="6"/>
  <c r="AC141" i="6"/>
  <c r="AC142" i="6"/>
  <c r="AC143" i="6"/>
  <c r="AC144" i="6"/>
  <c r="AC145" i="6"/>
  <c r="AC146" i="6"/>
  <c r="AC147" i="6"/>
  <c r="AC148" i="6"/>
  <c r="AC149" i="6"/>
  <c r="AC150" i="6"/>
  <c r="AC151" i="6"/>
  <c r="AC152" i="6"/>
  <c r="AC153" i="6"/>
  <c r="I8" i="1" l="1"/>
  <c r="AE4" i="6" l="1"/>
  <c r="AE5" i="6"/>
  <c r="AE6" i="6"/>
  <c r="AE7" i="6"/>
  <c r="AE8" i="6"/>
  <c r="AE9" i="6"/>
  <c r="AE10" i="6"/>
  <c r="AE11" i="6"/>
  <c r="AE12" i="6"/>
  <c r="AE13" i="6"/>
  <c r="AE14" i="6"/>
  <c r="AE15" i="6"/>
  <c r="AE16" i="6"/>
  <c r="AE17" i="6"/>
  <c r="AE18" i="6"/>
  <c r="AE19" i="6"/>
  <c r="AE20" i="6"/>
  <c r="AE21" i="6"/>
  <c r="AE22" i="6"/>
  <c r="AE23" i="6"/>
  <c r="AE24" i="6"/>
  <c r="AE25" i="6"/>
  <c r="AE26" i="6"/>
  <c r="AE27" i="6"/>
  <c r="AE28" i="6"/>
  <c r="AE29" i="6"/>
  <c r="AE30" i="6"/>
  <c r="AE31" i="6"/>
  <c r="AE32" i="6"/>
  <c r="AE33" i="6"/>
  <c r="AE34" i="6"/>
  <c r="AE35" i="6"/>
  <c r="AE36" i="6"/>
  <c r="AE37" i="6"/>
  <c r="AE38" i="6"/>
  <c r="AE39" i="6"/>
  <c r="AE40" i="6"/>
  <c r="AE41" i="6"/>
  <c r="AE42" i="6"/>
  <c r="AE43" i="6"/>
  <c r="AE44" i="6"/>
  <c r="AE45" i="6"/>
  <c r="AE46" i="6"/>
  <c r="AE47" i="6"/>
  <c r="AE48" i="6"/>
  <c r="AE49" i="6"/>
  <c r="AE50" i="6"/>
  <c r="AE51" i="6"/>
  <c r="AE52" i="6"/>
  <c r="AE53" i="6"/>
  <c r="AE54" i="6"/>
  <c r="AE55" i="6"/>
  <c r="AE56" i="6"/>
  <c r="AE57" i="6"/>
  <c r="AE58" i="6"/>
  <c r="AE59" i="6"/>
  <c r="AE60" i="6"/>
  <c r="AE61" i="6"/>
  <c r="AE62" i="6"/>
  <c r="AE63" i="6"/>
  <c r="AE64" i="6"/>
  <c r="AE65" i="6"/>
  <c r="AE66" i="6"/>
  <c r="AE67" i="6"/>
  <c r="AE68" i="6"/>
  <c r="AE69" i="6"/>
  <c r="AE70" i="6"/>
  <c r="AE71" i="6"/>
  <c r="AE72" i="6"/>
  <c r="AE73" i="6"/>
  <c r="AE74" i="6"/>
  <c r="AE75" i="6"/>
  <c r="AE76" i="6"/>
  <c r="AE77" i="6"/>
  <c r="AE78" i="6"/>
  <c r="AE79" i="6"/>
  <c r="AE80" i="6"/>
  <c r="AE81" i="6"/>
  <c r="AE82" i="6"/>
  <c r="AE83" i="6"/>
  <c r="AE84" i="6"/>
  <c r="AE85" i="6"/>
  <c r="AE86" i="6"/>
  <c r="AE87" i="6"/>
  <c r="AE88" i="6"/>
  <c r="AE89" i="6"/>
  <c r="AE90" i="6"/>
  <c r="AE91" i="6"/>
  <c r="AE92" i="6"/>
  <c r="AE93" i="6"/>
  <c r="AE94" i="6"/>
  <c r="AE95" i="6"/>
  <c r="AE96" i="6"/>
  <c r="AE97" i="6"/>
  <c r="AE98" i="6"/>
  <c r="AE99" i="6"/>
  <c r="AE100" i="6"/>
  <c r="AE101" i="6"/>
  <c r="AE102" i="6"/>
  <c r="AE103" i="6"/>
  <c r="AE104" i="6"/>
  <c r="AE105" i="6"/>
  <c r="AE106" i="6"/>
  <c r="AE107" i="6"/>
  <c r="AE108" i="6"/>
  <c r="AE109" i="6"/>
  <c r="AE110" i="6"/>
  <c r="AE111" i="6"/>
  <c r="AE112" i="6"/>
  <c r="AE113" i="6"/>
  <c r="AE114" i="6"/>
  <c r="AE115" i="6"/>
  <c r="AE116" i="6"/>
  <c r="AE117" i="6"/>
  <c r="AE118" i="6"/>
  <c r="AE119" i="6"/>
  <c r="AE120" i="6"/>
  <c r="AE121" i="6"/>
  <c r="AE122" i="6"/>
  <c r="AE123" i="6"/>
  <c r="AE124" i="6"/>
  <c r="AE125" i="6"/>
  <c r="AE126" i="6"/>
  <c r="AE127" i="6"/>
  <c r="AE128" i="6"/>
  <c r="AE129" i="6"/>
  <c r="AE130" i="6"/>
  <c r="AE131" i="6"/>
  <c r="AE132" i="6"/>
  <c r="AE133" i="6"/>
  <c r="AE134" i="6"/>
  <c r="AE135" i="6"/>
  <c r="AE136" i="6"/>
  <c r="AE137" i="6"/>
  <c r="AE138" i="6"/>
  <c r="AE139" i="6"/>
  <c r="AE140" i="6"/>
  <c r="AE141" i="6"/>
  <c r="AE142" i="6"/>
  <c r="AE143" i="6"/>
  <c r="AE144" i="6"/>
  <c r="AE145" i="6"/>
  <c r="AE146" i="6"/>
  <c r="AE147" i="6"/>
  <c r="AE148" i="6"/>
  <c r="AE149" i="6"/>
  <c r="AE150" i="6"/>
  <c r="AE151" i="6"/>
  <c r="AE152" i="6"/>
  <c r="AE153" i="6"/>
  <c r="AE154" i="6"/>
  <c r="AE3" i="6"/>
  <c r="I7" i="1" l="1"/>
  <c r="AC3"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 r="F144" i="6"/>
  <c r="F145" i="6"/>
  <c r="F146" i="6"/>
  <c r="F147" i="6"/>
  <c r="F148" i="6"/>
  <c r="F149" i="6"/>
  <c r="F150" i="6"/>
  <c r="F151" i="6"/>
  <c r="F152" i="6"/>
  <c r="F153" i="6"/>
  <c r="F3" i="6"/>
  <c r="AD29" i="6" l="1"/>
  <c r="Z14" i="6" l="1"/>
  <c r="Z97" i="6"/>
  <c r="Z89" i="6"/>
  <c r="Z81" i="6"/>
  <c r="Z73" i="6"/>
  <c r="Z65" i="6"/>
  <c r="Z57" i="6"/>
  <c r="Z49" i="6"/>
  <c r="Z41" i="6"/>
  <c r="Z33" i="6"/>
  <c r="Z29" i="6"/>
  <c r="I4" i="1"/>
  <c r="Z18" i="6"/>
  <c r="Z28" i="6"/>
  <c r="Z20" i="6"/>
  <c r="Z12" i="6"/>
  <c r="Z26" i="6"/>
  <c r="Z151" i="6"/>
  <c r="Z143" i="6"/>
  <c r="Z135" i="6"/>
  <c r="Z127" i="6"/>
  <c r="Z119" i="6"/>
  <c r="Z111" i="6"/>
  <c r="Z103" i="6"/>
  <c r="Z95" i="6"/>
  <c r="Z87" i="6"/>
  <c r="Z79" i="6"/>
  <c r="Z71" i="6"/>
  <c r="Z63" i="6"/>
  <c r="Z55" i="6"/>
  <c r="Z47" i="6"/>
  <c r="Z39" i="6"/>
  <c r="Z35" i="6"/>
  <c r="Z31" i="6"/>
  <c r="AD4" i="6"/>
  <c r="Z4" i="6" s="1"/>
  <c r="AD5" i="6"/>
  <c r="Z5" i="6" s="1"/>
  <c r="AD6" i="6"/>
  <c r="Z6" i="6" s="1"/>
  <c r="AD7" i="6"/>
  <c r="Z7" i="6" s="1"/>
  <c r="AD8" i="6"/>
  <c r="Z8" i="6" s="1"/>
  <c r="AD9" i="6"/>
  <c r="Z9" i="6" s="1"/>
  <c r="AD10" i="6"/>
  <c r="Z10" i="6" s="1"/>
  <c r="AD11" i="6"/>
  <c r="Z11" i="6" s="1"/>
  <c r="AD12" i="6"/>
  <c r="AD13" i="6"/>
  <c r="Z13" i="6" s="1"/>
  <c r="AD14" i="6"/>
  <c r="AD15" i="6"/>
  <c r="Z15" i="6" s="1"/>
  <c r="AD16" i="6"/>
  <c r="Z16" i="6" s="1"/>
  <c r="AD17" i="6"/>
  <c r="Z17" i="6" s="1"/>
  <c r="AD18" i="6"/>
  <c r="AD19" i="6"/>
  <c r="Z19" i="6" s="1"/>
  <c r="AD20" i="6"/>
  <c r="AD21" i="6"/>
  <c r="Z21" i="6" s="1"/>
  <c r="AD22" i="6"/>
  <c r="Z22" i="6" s="1"/>
  <c r="AD23" i="6"/>
  <c r="Z23" i="6" s="1"/>
  <c r="AD24" i="6"/>
  <c r="Z24" i="6" s="1"/>
  <c r="AD25" i="6"/>
  <c r="Z25" i="6" s="1"/>
  <c r="AD26" i="6"/>
  <c r="AD27" i="6"/>
  <c r="Z27" i="6" s="1"/>
  <c r="AD28" i="6"/>
  <c r="AD30" i="6"/>
  <c r="Z30" i="6" s="1"/>
  <c r="AD31" i="6"/>
  <c r="AD32" i="6"/>
  <c r="Z32" i="6" s="1"/>
  <c r="AD33" i="6"/>
  <c r="AD34" i="6"/>
  <c r="Z34" i="6" s="1"/>
  <c r="AD35" i="6"/>
  <c r="AD36" i="6"/>
  <c r="Z36" i="6" s="1"/>
  <c r="AD37" i="6"/>
  <c r="Z37" i="6" s="1"/>
  <c r="AD38" i="6"/>
  <c r="Z38" i="6" s="1"/>
  <c r="AD39" i="6"/>
  <c r="AD40" i="6"/>
  <c r="Z40" i="6" s="1"/>
  <c r="AD41" i="6"/>
  <c r="AD42" i="6"/>
  <c r="Z42" i="6" s="1"/>
  <c r="AD43" i="6"/>
  <c r="Z43" i="6" s="1"/>
  <c r="AD44" i="6"/>
  <c r="Z44" i="6" s="1"/>
  <c r="AD45" i="6"/>
  <c r="Z45" i="6" s="1"/>
  <c r="AD46" i="6"/>
  <c r="Z46" i="6" s="1"/>
  <c r="AD47" i="6"/>
  <c r="AD48" i="6"/>
  <c r="Z48" i="6" s="1"/>
  <c r="AD49" i="6"/>
  <c r="AD50" i="6"/>
  <c r="Z50" i="6" s="1"/>
  <c r="AD51" i="6"/>
  <c r="Z51" i="6" s="1"/>
  <c r="AD52" i="6"/>
  <c r="Z52" i="6" s="1"/>
  <c r="AD53" i="6"/>
  <c r="Z53" i="6" s="1"/>
  <c r="AD54" i="6"/>
  <c r="Z54" i="6" s="1"/>
  <c r="AD55" i="6"/>
  <c r="AD56" i="6"/>
  <c r="Z56" i="6" s="1"/>
  <c r="AD57" i="6"/>
  <c r="AD58" i="6"/>
  <c r="Z58" i="6" s="1"/>
  <c r="AD59" i="6"/>
  <c r="Z59" i="6" s="1"/>
  <c r="AD60" i="6"/>
  <c r="Z60" i="6" s="1"/>
  <c r="AD61" i="6"/>
  <c r="Z61" i="6" s="1"/>
  <c r="AD62" i="6"/>
  <c r="Z62" i="6" s="1"/>
  <c r="AD63" i="6"/>
  <c r="AD64" i="6"/>
  <c r="Z64" i="6" s="1"/>
  <c r="AD65" i="6"/>
  <c r="AD66" i="6"/>
  <c r="Z66" i="6" s="1"/>
  <c r="AD67" i="6"/>
  <c r="Z67" i="6" s="1"/>
  <c r="AD68" i="6"/>
  <c r="Z68" i="6" s="1"/>
  <c r="AD69" i="6"/>
  <c r="Z69" i="6" s="1"/>
  <c r="AD70" i="6"/>
  <c r="Z70" i="6" s="1"/>
  <c r="AD71" i="6"/>
  <c r="AD72" i="6"/>
  <c r="Z72" i="6" s="1"/>
  <c r="AD73" i="6"/>
  <c r="AD74" i="6"/>
  <c r="Z74" i="6" s="1"/>
  <c r="AD75" i="6"/>
  <c r="Z75" i="6" s="1"/>
  <c r="AD76" i="6"/>
  <c r="Z76" i="6" s="1"/>
  <c r="AD77" i="6"/>
  <c r="Z77" i="6" s="1"/>
  <c r="AD78" i="6"/>
  <c r="Z78" i="6" s="1"/>
  <c r="AD79" i="6"/>
  <c r="AD80" i="6"/>
  <c r="Z80" i="6" s="1"/>
  <c r="AD81" i="6"/>
  <c r="AD82" i="6"/>
  <c r="Z82" i="6" s="1"/>
  <c r="AD83" i="6"/>
  <c r="Z83" i="6" s="1"/>
  <c r="AD84" i="6"/>
  <c r="Z84" i="6" s="1"/>
  <c r="AD85" i="6"/>
  <c r="Z85" i="6" s="1"/>
  <c r="AD86" i="6"/>
  <c r="Z86" i="6" s="1"/>
  <c r="AD87" i="6"/>
  <c r="AD88" i="6"/>
  <c r="Z88" i="6" s="1"/>
  <c r="AD89" i="6"/>
  <c r="AD90" i="6"/>
  <c r="Z90" i="6" s="1"/>
  <c r="AD91" i="6"/>
  <c r="Z91" i="6" s="1"/>
  <c r="AD92" i="6"/>
  <c r="Z92" i="6" s="1"/>
  <c r="AD93" i="6"/>
  <c r="Z93" i="6" s="1"/>
  <c r="AD94" i="6"/>
  <c r="Z94" i="6" s="1"/>
  <c r="AD95" i="6"/>
  <c r="AD96" i="6"/>
  <c r="Z96" i="6" s="1"/>
  <c r="AD97" i="6"/>
  <c r="AD98" i="6"/>
  <c r="Z98" i="6" s="1"/>
  <c r="AD99" i="6"/>
  <c r="Z99" i="6" s="1"/>
  <c r="AD100" i="6"/>
  <c r="Z100" i="6" s="1"/>
  <c r="AD101" i="6"/>
  <c r="Z101" i="6" s="1"/>
  <c r="AD102" i="6"/>
  <c r="Z102" i="6" s="1"/>
  <c r="AD103" i="6"/>
  <c r="AD104" i="6"/>
  <c r="Z104" i="6" s="1"/>
  <c r="AD105" i="6"/>
  <c r="Z105" i="6" s="1"/>
  <c r="AD106" i="6"/>
  <c r="Z106" i="6" s="1"/>
  <c r="AD107" i="6"/>
  <c r="Z107" i="6" s="1"/>
  <c r="AD108" i="6"/>
  <c r="Z108" i="6" s="1"/>
  <c r="AD109" i="6"/>
  <c r="Z109" i="6" s="1"/>
  <c r="AD110" i="6"/>
  <c r="Z110" i="6" s="1"/>
  <c r="AD111" i="6"/>
  <c r="AD112" i="6"/>
  <c r="Z112" i="6" s="1"/>
  <c r="AD113" i="6"/>
  <c r="Z113" i="6" s="1"/>
  <c r="AD114" i="6"/>
  <c r="Z114" i="6" s="1"/>
  <c r="AD115" i="6"/>
  <c r="Z115" i="6" s="1"/>
  <c r="AD116" i="6"/>
  <c r="Z116" i="6" s="1"/>
  <c r="AD117" i="6"/>
  <c r="Z117" i="6" s="1"/>
  <c r="AD118" i="6"/>
  <c r="Z118" i="6" s="1"/>
  <c r="AD119" i="6"/>
  <c r="AD120" i="6"/>
  <c r="Z120" i="6" s="1"/>
  <c r="AD121" i="6"/>
  <c r="Z121" i="6" s="1"/>
  <c r="AD122" i="6"/>
  <c r="Z122" i="6" s="1"/>
  <c r="AD123" i="6"/>
  <c r="Z123" i="6" s="1"/>
  <c r="AD124" i="6"/>
  <c r="Z124" i="6" s="1"/>
  <c r="AD125" i="6"/>
  <c r="Z125" i="6" s="1"/>
  <c r="AD126" i="6"/>
  <c r="Z126" i="6" s="1"/>
  <c r="AD127" i="6"/>
  <c r="AD128" i="6"/>
  <c r="Z128" i="6" s="1"/>
  <c r="AD129" i="6"/>
  <c r="Z129" i="6" s="1"/>
  <c r="AD130" i="6"/>
  <c r="Z130" i="6" s="1"/>
  <c r="AD131" i="6"/>
  <c r="Z131" i="6" s="1"/>
  <c r="AD132" i="6"/>
  <c r="Z132" i="6" s="1"/>
  <c r="AD133" i="6"/>
  <c r="Z133" i="6" s="1"/>
  <c r="AD134" i="6"/>
  <c r="Z134" i="6" s="1"/>
  <c r="AD135" i="6"/>
  <c r="AD136" i="6"/>
  <c r="Z136" i="6" s="1"/>
  <c r="AD137" i="6"/>
  <c r="Z137" i="6" s="1"/>
  <c r="AD138" i="6"/>
  <c r="Z138" i="6" s="1"/>
  <c r="AD139" i="6"/>
  <c r="Z139" i="6" s="1"/>
  <c r="AD140" i="6"/>
  <c r="Z140" i="6" s="1"/>
  <c r="AD141" i="6"/>
  <c r="Z141" i="6" s="1"/>
  <c r="AD142" i="6"/>
  <c r="Z142" i="6" s="1"/>
  <c r="AD143" i="6"/>
  <c r="AD144" i="6"/>
  <c r="Z144" i="6" s="1"/>
  <c r="AD145" i="6"/>
  <c r="Z145" i="6" s="1"/>
  <c r="AD146" i="6"/>
  <c r="Z146" i="6" s="1"/>
  <c r="AD147" i="6"/>
  <c r="Z147" i="6" s="1"/>
  <c r="AD148" i="6"/>
  <c r="Z148" i="6" s="1"/>
  <c r="AD149" i="6"/>
  <c r="Z149" i="6" s="1"/>
  <c r="AD150" i="6"/>
  <c r="Z150" i="6" s="1"/>
  <c r="AD151" i="6"/>
  <c r="AD152" i="6"/>
  <c r="Z152" i="6" s="1"/>
  <c r="AD153" i="6"/>
  <c r="Z153" i="6" s="1"/>
  <c r="AD3" i="6"/>
  <c r="Z3" i="6" s="1"/>
  <c r="I6" i="1"/>
  <c r="I5" i="1" l="1"/>
</calcChain>
</file>

<file path=xl/sharedStrings.xml><?xml version="1.0" encoding="utf-8"?>
<sst xmlns="http://schemas.openxmlformats.org/spreadsheetml/2006/main" count="690" uniqueCount="236">
  <si>
    <t>代表者情報</t>
    <rPh sb="0" eb="3">
      <t>だいひょうしゃ</t>
    </rPh>
    <rPh sb="3" eb="5">
      <t>じょうほう</t>
    </rPh>
    <phoneticPr fontId="2" type="Hiragana"/>
  </si>
  <si>
    <t>確認欄</t>
    <rPh sb="0" eb="2">
      <t>かくにん</t>
    </rPh>
    <rPh sb="2" eb="3">
      <t>らん</t>
    </rPh>
    <phoneticPr fontId="2" type="Hiragana"/>
  </si>
  <si>
    <t>代表者氏名</t>
    <rPh sb="0" eb="3">
      <t>だいひょうしゃ</t>
    </rPh>
    <rPh sb="3" eb="5">
      <t>しめい</t>
    </rPh>
    <phoneticPr fontId="2" type="Hiragana"/>
  </si>
  <si>
    <t>申込人数</t>
    <rPh sb="0" eb="2">
      <t>モウシコ</t>
    </rPh>
    <rPh sb="2" eb="4">
      <t>ニンズウ</t>
    </rPh>
    <phoneticPr fontId="2"/>
  </si>
  <si>
    <t>所属クラブ名</t>
    <rPh sb="0" eb="2">
      <t>しょぞく</t>
    </rPh>
    <rPh sb="5" eb="6">
      <t>めい</t>
    </rPh>
    <phoneticPr fontId="2" type="Hiragana"/>
  </si>
  <si>
    <t>参加費総額</t>
    <rPh sb="0" eb="3">
      <t>サンカヒ</t>
    </rPh>
    <rPh sb="3" eb="5">
      <t>ソウガク</t>
    </rPh>
    <phoneticPr fontId="2"/>
  </si>
  <si>
    <t>メールアドレス
（ＰＣメールアドレス）</t>
    <phoneticPr fontId="2" type="Hiragana"/>
  </si>
  <si>
    <t>振込人名
【代表者と異なる場合のみ】</t>
    <rPh sb="0" eb="2">
      <t>ふりこみ</t>
    </rPh>
    <rPh sb="2" eb="3">
      <t>にん</t>
    </rPh>
    <rPh sb="3" eb="4">
      <t>めい</t>
    </rPh>
    <rPh sb="6" eb="9">
      <t>だいひょうしゃ</t>
    </rPh>
    <rPh sb="10" eb="11">
      <t>こと</t>
    </rPh>
    <rPh sb="13" eb="15">
      <t>ばあい</t>
    </rPh>
    <phoneticPr fontId="2" type="Hiragana"/>
  </si>
  <si>
    <t>振込予定日</t>
    <rPh sb="0" eb="2">
      <t>ふりこみ</t>
    </rPh>
    <rPh sb="2" eb="5">
      <t>よていび</t>
    </rPh>
    <phoneticPr fontId="2" type="Hiragana"/>
  </si>
  <si>
    <t>確認欄は「入力」シートに入力したデータが自動で計算されます。</t>
    <rPh sb="0" eb="2">
      <t>カクニン</t>
    </rPh>
    <rPh sb="2" eb="3">
      <t>ラン</t>
    </rPh>
    <rPh sb="5" eb="7">
      <t>ニュウリョク</t>
    </rPh>
    <rPh sb="12" eb="14">
      <t>ニュウリョク</t>
    </rPh>
    <rPh sb="20" eb="22">
      <t>ジドウ</t>
    </rPh>
    <rPh sb="23" eb="25">
      <t>ケイサン</t>
    </rPh>
    <phoneticPr fontId="2"/>
  </si>
  <si>
    <t>申込人数の確認などにお使いください。</t>
    <rPh sb="0" eb="2">
      <t>モウシコミ</t>
    </rPh>
    <rPh sb="2" eb="4">
      <t>ニンズウ</t>
    </rPh>
    <rPh sb="5" eb="7">
      <t>カクニン</t>
    </rPh>
    <rPh sb="11" eb="12">
      <t>ツカ</t>
    </rPh>
    <phoneticPr fontId="2"/>
  </si>
  <si>
    <t>　</t>
    <phoneticPr fontId="2"/>
  </si>
  <si>
    <t>に送信してください。</t>
  </si>
  <si>
    <t>注意</t>
    <rPh sb="0" eb="2">
      <t>チュウイ</t>
    </rPh>
    <phoneticPr fontId="2"/>
  </si>
  <si>
    <t>多数の数式によって、計算・入力チェックを行っています。必要項目の入力以外は変更しないようお願いします。</t>
    <rPh sb="0" eb="2">
      <t>タスウ</t>
    </rPh>
    <rPh sb="3" eb="5">
      <t>スウシキ</t>
    </rPh>
    <rPh sb="10" eb="12">
      <t>ケイサン</t>
    </rPh>
    <rPh sb="13" eb="15">
      <t>ニュウリョク</t>
    </rPh>
    <rPh sb="20" eb="21">
      <t>オコナ</t>
    </rPh>
    <rPh sb="27" eb="29">
      <t>ヒツヨウ</t>
    </rPh>
    <rPh sb="29" eb="31">
      <t>コウモク</t>
    </rPh>
    <rPh sb="32" eb="34">
      <t>ニュウリョク</t>
    </rPh>
    <rPh sb="34" eb="36">
      <t>イガイ</t>
    </rPh>
    <rPh sb="37" eb="39">
      <t>ヘンコウ</t>
    </rPh>
    <rPh sb="45" eb="46">
      <t>ネガ</t>
    </rPh>
    <phoneticPr fontId="2"/>
  </si>
  <si>
    <t>色の説明</t>
  </si>
  <si>
    <t>年齢【必須】</t>
    <rPh sb="0" eb="2">
      <t>ねんれい</t>
    </rPh>
    <rPh sb="3" eb="5">
      <t>ひっす</t>
    </rPh>
    <phoneticPr fontId="2" type="Hiragana"/>
  </si>
  <si>
    <t>参加費</t>
    <rPh sb="0" eb="3">
      <t>サンカヒ</t>
    </rPh>
    <phoneticPr fontId="2"/>
  </si>
  <si>
    <t>備考</t>
    <rPh sb="0" eb="2">
      <t>びこう</t>
    </rPh>
    <phoneticPr fontId="2" type="Hiragana"/>
  </si>
  <si>
    <t>No.</t>
    <phoneticPr fontId="2" type="Hiragana"/>
  </si>
  <si>
    <t>性別</t>
    <rPh sb="0" eb="2">
      <t>セイベツ</t>
    </rPh>
    <phoneticPr fontId="2"/>
  </si>
  <si>
    <t>男</t>
  </si>
  <si>
    <t>東大OLK</t>
    <rPh sb="0" eb="2">
      <t>とうだい</t>
    </rPh>
    <phoneticPr fontId="2" type="Hiragana"/>
  </si>
  <si>
    <t>M20A</t>
  </si>
  <si>
    <t>申込方法</t>
    <rPh sb="0" eb="2">
      <t>モウシコミ</t>
    </rPh>
    <rPh sb="2" eb="4">
      <t>ホウホウ</t>
    </rPh>
    <phoneticPr fontId="1"/>
  </si>
  <si>
    <t>クラス</t>
    <phoneticPr fontId="1"/>
  </si>
  <si>
    <t>金額</t>
    <rPh sb="0" eb="2">
      <t>キンガク</t>
    </rPh>
    <phoneticPr fontId="1"/>
  </si>
  <si>
    <t>レンタル</t>
    <phoneticPr fontId="1"/>
  </si>
  <si>
    <t>M21A</t>
  </si>
  <si>
    <t>M18A</t>
  </si>
  <si>
    <t>M12</t>
  </si>
  <si>
    <t>W21A</t>
  </si>
  <si>
    <t>W35A</t>
  </si>
  <si>
    <t>W20A</t>
  </si>
  <si>
    <t>W18A</t>
  </si>
  <si>
    <t>W12</t>
  </si>
  <si>
    <t>会場申込</t>
    <rPh sb="0" eb="2">
      <t>カイジョウ</t>
    </rPh>
    <rPh sb="2" eb="4">
      <t>モウシコミ</t>
    </rPh>
    <phoneticPr fontId="1"/>
  </si>
  <si>
    <t>メール申込</t>
    <rPh sb="3" eb="5">
      <t>モウシコミ</t>
    </rPh>
    <phoneticPr fontId="1"/>
  </si>
  <si>
    <t>郵送申込</t>
    <rPh sb="0" eb="2">
      <t>ユウソウ</t>
    </rPh>
    <rPh sb="2" eb="4">
      <t>モウシコミ</t>
    </rPh>
    <phoneticPr fontId="1"/>
  </si>
  <si>
    <t>その他</t>
    <rPh sb="2" eb="3">
      <t>ホカ</t>
    </rPh>
    <phoneticPr fontId="1"/>
  </si>
  <si>
    <t>参加費</t>
    <rPh sb="0" eb="3">
      <t>サンカヒ</t>
    </rPh>
    <phoneticPr fontId="1"/>
  </si>
  <si>
    <t>レーン</t>
    <phoneticPr fontId="1"/>
  </si>
  <si>
    <t>年齢上限</t>
    <rPh sb="0" eb="2">
      <t>ネンレイ</t>
    </rPh>
    <rPh sb="2" eb="4">
      <t>ジョウゲン</t>
    </rPh>
    <phoneticPr fontId="1"/>
  </si>
  <si>
    <t>年齢下限</t>
    <rPh sb="0" eb="2">
      <t>ネンレイ</t>
    </rPh>
    <rPh sb="2" eb="4">
      <t>カゲン</t>
    </rPh>
    <phoneticPr fontId="1"/>
  </si>
  <si>
    <t>◇クラス入力時の注意点</t>
    <rPh sb="4" eb="6">
      <t>ニュウリョク</t>
    </rPh>
    <rPh sb="6" eb="7">
      <t>ジ</t>
    </rPh>
    <rPh sb="8" eb="10">
      <t>チュウイ</t>
    </rPh>
    <rPh sb="10" eb="11">
      <t>テン</t>
    </rPh>
    <phoneticPr fontId="1"/>
  </si>
  <si>
    <t>「確認」シートの「確認欄」で、各項目が入力通り反映されているか、ご確認ください。各項目は自動計算されます。</t>
    <rPh sb="1" eb="3">
      <t>カクニン</t>
    </rPh>
    <rPh sb="9" eb="11">
      <t>カクニン</t>
    </rPh>
    <rPh sb="11" eb="12">
      <t>ラン</t>
    </rPh>
    <rPh sb="15" eb="18">
      <t>カクコウモク</t>
    </rPh>
    <rPh sb="19" eb="21">
      <t>ニュウリョク</t>
    </rPh>
    <rPh sb="21" eb="22">
      <t>ドオ</t>
    </rPh>
    <rPh sb="23" eb="25">
      <t>ハンエイ</t>
    </rPh>
    <rPh sb="33" eb="35">
      <t>カクニン</t>
    </rPh>
    <rPh sb="40" eb="43">
      <t>カクコウモク</t>
    </rPh>
    <rPh sb="44" eb="46">
      <t>ジドウ</t>
    </rPh>
    <rPh sb="46" eb="48">
      <t>ケイサン</t>
    </rPh>
    <phoneticPr fontId="2"/>
  </si>
  <si>
    <t>「確認」シートを選択し、「代表者情報」欄に入力してください。（シートは画面左下で選べます）</t>
    <rPh sb="1" eb="3">
      <t>カクニン</t>
    </rPh>
    <rPh sb="8" eb="10">
      <t>センタク</t>
    </rPh>
    <rPh sb="13" eb="16">
      <t>ダイヒョウシャ</t>
    </rPh>
    <rPh sb="16" eb="18">
      <t>ジョウホウ</t>
    </rPh>
    <rPh sb="19" eb="20">
      <t>ラン</t>
    </rPh>
    <rPh sb="21" eb="23">
      <t>ニュウリョク</t>
    </rPh>
    <phoneticPr fontId="2"/>
  </si>
  <si>
    <t>シートに不備が無いことを確認次第、折り返しこちらからメールを差し上げます。</t>
    <rPh sb="4" eb="6">
      <t>フビ</t>
    </rPh>
    <rPh sb="7" eb="8">
      <t>ナ</t>
    </rPh>
    <rPh sb="12" eb="14">
      <t>カクニン</t>
    </rPh>
    <rPh sb="14" eb="16">
      <t>シダイ</t>
    </rPh>
    <rPh sb="17" eb="18">
      <t>オ</t>
    </rPh>
    <rPh sb="19" eb="20">
      <t>カエ</t>
    </rPh>
    <rPh sb="30" eb="31">
      <t>サ</t>
    </rPh>
    <rPh sb="32" eb="33">
      <t>ア</t>
    </rPh>
    <phoneticPr fontId="1"/>
  </si>
  <si>
    <t>送信から数日経ちましても返信が無い場合、メールが届いていない可能性があります。</t>
    <rPh sb="0" eb="2">
      <t>ソウシン</t>
    </rPh>
    <rPh sb="4" eb="6">
      <t>スウジツ</t>
    </rPh>
    <rPh sb="6" eb="7">
      <t>タ</t>
    </rPh>
    <rPh sb="12" eb="14">
      <t>ヘンシン</t>
    </rPh>
    <rPh sb="15" eb="16">
      <t>ナ</t>
    </rPh>
    <rPh sb="17" eb="19">
      <t>バアイ</t>
    </rPh>
    <rPh sb="24" eb="25">
      <t>トド</t>
    </rPh>
    <rPh sb="30" eb="33">
      <t>カノウセイ</t>
    </rPh>
    <phoneticPr fontId="1"/>
  </si>
  <si>
    <t>にてご確認ください。</t>
    <rPh sb="3" eb="5">
      <t>カクニン</t>
    </rPh>
    <phoneticPr fontId="1"/>
  </si>
  <si>
    <t>エントリーリストは大会公式サイト</t>
    <rPh sb="9" eb="11">
      <t>タイカイ</t>
    </rPh>
    <rPh sb="11" eb="13">
      <t>コウシキ</t>
    </rPh>
    <phoneticPr fontId="1"/>
  </si>
  <si>
    <t>クラス</t>
    <phoneticPr fontId="2" type="Hiragana"/>
  </si>
  <si>
    <t>Eカード</t>
    <phoneticPr fontId="2" type="Hiragana"/>
  </si>
  <si>
    <t>03-XXXX-XXXX</t>
    <phoneticPr fontId="2"/>
  </si>
  <si>
    <t>性別
【必須】</t>
    <rPh sb="0" eb="2">
      <t>セイベツ</t>
    </rPh>
    <phoneticPr fontId="2"/>
  </si>
  <si>
    <t>住所
(〒のハイフンもご記入ください）</t>
    <rPh sb="0" eb="2">
      <t>じゅうしょ</t>
    </rPh>
    <rPh sb="12" eb="14">
      <t>きにゅう</t>
    </rPh>
    <phoneticPr fontId="2" type="Hiragana"/>
  </si>
  <si>
    <t>性別と異なるクラスを選択しています。</t>
    <rPh sb="0" eb="2">
      <t>セイベツ</t>
    </rPh>
    <rPh sb="3" eb="4">
      <t>コト</t>
    </rPh>
    <rPh sb="10" eb="12">
      <t>センタク</t>
    </rPh>
    <phoneticPr fontId="1"/>
  </si>
  <si>
    <t>必須項目です。</t>
    <rPh sb="0" eb="2">
      <t>ヒッス</t>
    </rPh>
    <rPh sb="2" eb="4">
      <t>コウモク</t>
    </rPh>
    <phoneticPr fontId="1"/>
  </si>
  <si>
    <t>マイカード</t>
    <phoneticPr fontId="1"/>
  </si>
  <si>
    <t>マイＥカードNo.
【マイカード使用の方は必須】</t>
    <rPh sb="16" eb="18">
      <t>シヨウ</t>
    </rPh>
    <rPh sb="19" eb="20">
      <t>カタ</t>
    </rPh>
    <rPh sb="21" eb="23">
      <t>ヒッス</t>
    </rPh>
    <phoneticPr fontId="2"/>
  </si>
  <si>
    <t>東大太郎</t>
    <rPh sb="0" eb="2">
      <t>トウダイ</t>
    </rPh>
    <rPh sb="2" eb="4">
      <t>タロウ</t>
    </rPh>
    <phoneticPr fontId="2"/>
  </si>
  <si>
    <t>例</t>
    <rPh sb="0" eb="1">
      <t>レイ</t>
    </rPh>
    <phoneticPr fontId="2"/>
  </si>
  <si>
    <t>お手数おかけしますが、再度上記のアドレスにメール下さいますようお願いします。</t>
    <rPh sb="1" eb="3">
      <t>テスウ</t>
    </rPh>
    <rPh sb="11" eb="13">
      <t>サイド</t>
    </rPh>
    <rPh sb="13" eb="15">
      <t>ジョウキ</t>
    </rPh>
    <rPh sb="24" eb="25">
      <t>クダ</t>
    </rPh>
    <rPh sb="32" eb="33">
      <t>ネガ</t>
    </rPh>
    <phoneticPr fontId="1"/>
  </si>
  <si>
    <r>
      <t>◇入力すべき項目は</t>
    </r>
    <r>
      <rPr>
        <sz val="9"/>
        <color indexed="47"/>
        <rFont val="ＭＳ Ｐゴシック"/>
        <family val="3"/>
        <charset val="128"/>
      </rPr>
      <t>■</t>
    </r>
    <r>
      <rPr>
        <sz val="9"/>
        <rFont val="ＭＳ Ｐゴシック"/>
        <family val="3"/>
        <charset val="128"/>
      </rPr>
      <t>色に塗られます。</t>
    </r>
    <rPh sb="1" eb="3">
      <t>ニュウリョク</t>
    </rPh>
    <rPh sb="6" eb="8">
      <t>コウモク</t>
    </rPh>
    <rPh sb="10" eb="11">
      <t>イロ</t>
    </rPh>
    <rPh sb="12" eb="13">
      <t>ヌ</t>
    </rPh>
    <phoneticPr fontId="2"/>
  </si>
  <si>
    <t>電話番号</t>
    <rPh sb="0" eb="2">
      <t>でんわ</t>
    </rPh>
    <rPh sb="2" eb="4">
      <t>ばんごう</t>
    </rPh>
    <phoneticPr fontId="2" type="Hiragana"/>
  </si>
  <si>
    <t>*****</t>
    <phoneticPr fontId="1"/>
  </si>
  <si>
    <t>2. 参加者データを入力してください</t>
    <rPh sb="3" eb="6">
      <t>サンカシャ</t>
    </rPh>
    <rPh sb="10" eb="12">
      <t>ニュウリョク</t>
    </rPh>
    <phoneticPr fontId="2"/>
  </si>
  <si>
    <t>1. 代表者データを入力してください</t>
    <rPh sb="3" eb="6">
      <t>ダイヒョウシャ</t>
    </rPh>
    <rPh sb="10" eb="12">
      <t>ニュウリョク</t>
    </rPh>
    <phoneticPr fontId="2"/>
  </si>
  <si>
    <t>3. 参加費等を確認してください</t>
    <rPh sb="3" eb="6">
      <t>サンカヒ</t>
    </rPh>
    <rPh sb="6" eb="7">
      <t>トウ</t>
    </rPh>
    <rPh sb="8" eb="10">
      <t>カクニン</t>
    </rPh>
    <phoneticPr fontId="2"/>
  </si>
  <si>
    <t>4. このファイルをメールに添付して送信してください</t>
    <rPh sb="14" eb="16">
      <t>テンプ</t>
    </rPh>
    <rPh sb="18" eb="20">
      <t>ソウシン</t>
    </rPh>
    <phoneticPr fontId="2"/>
  </si>
  <si>
    <t>6. 申込状況の確認をしてください</t>
    <rPh sb="3" eb="5">
      <t>モウシコ</t>
    </rPh>
    <rPh sb="5" eb="7">
      <t>ジョウキョウ</t>
    </rPh>
    <rPh sb="8" eb="10">
      <t>カクニン</t>
    </rPh>
    <phoneticPr fontId="2"/>
  </si>
  <si>
    <t>クラスの年齢設定と異なるクラスを選択しています。備考欄にその旨を記入してください。</t>
    <rPh sb="4" eb="6">
      <t>ネンレイ</t>
    </rPh>
    <rPh sb="6" eb="8">
      <t>セッテイ</t>
    </rPh>
    <rPh sb="9" eb="10">
      <t>コト</t>
    </rPh>
    <rPh sb="16" eb="18">
      <t>センタク</t>
    </rPh>
    <rPh sb="24" eb="26">
      <t>ビコウ</t>
    </rPh>
    <rPh sb="26" eb="27">
      <t>ラン</t>
    </rPh>
    <rPh sb="30" eb="31">
      <t>ムネ</t>
    </rPh>
    <rPh sb="32" eb="34">
      <t>キニュウ</t>
    </rPh>
    <phoneticPr fontId="1"/>
  </si>
  <si>
    <t>代表者名と振込人名が異なる場合は、振込人名を入力してください。</t>
    <rPh sb="0" eb="3">
      <t>ダイヒョウシャ</t>
    </rPh>
    <rPh sb="3" eb="4">
      <t>メイ</t>
    </rPh>
    <rPh sb="5" eb="7">
      <t>フリコミ</t>
    </rPh>
    <rPh sb="7" eb="9">
      <t>ジンメイ</t>
    </rPh>
    <rPh sb="10" eb="11">
      <t>コト</t>
    </rPh>
    <rPh sb="13" eb="15">
      <t>バアイ</t>
    </rPh>
    <rPh sb="17" eb="19">
      <t>フリコミ</t>
    </rPh>
    <rPh sb="19" eb="21">
      <t>ジンメイ</t>
    </rPh>
    <rPh sb="22" eb="24">
      <t>ニュウリョク</t>
    </rPh>
    <phoneticPr fontId="2"/>
  </si>
  <si>
    <t>本文に代表者名をご入力の上、　</t>
    <rPh sb="0" eb="2">
      <t>ホンブン</t>
    </rPh>
    <rPh sb="3" eb="6">
      <t>ダイヒョウシャ</t>
    </rPh>
    <rPh sb="6" eb="7">
      <t>メイ</t>
    </rPh>
    <rPh sb="9" eb="11">
      <t>ニュウリョク</t>
    </rPh>
    <rPh sb="12" eb="13">
      <t>ウエ</t>
    </rPh>
    <phoneticPr fontId="2"/>
  </si>
  <si>
    <t>◇「入力」シートを選択し、参加者の各データを入力してください。【必須】のついた項目は全員入力必須です。</t>
    <rPh sb="2" eb="4">
      <t>ニュウリョク</t>
    </rPh>
    <rPh sb="9" eb="11">
      <t>センタク</t>
    </rPh>
    <rPh sb="13" eb="16">
      <t>サンカシャ</t>
    </rPh>
    <rPh sb="17" eb="18">
      <t>カク</t>
    </rPh>
    <rPh sb="22" eb="24">
      <t>ニュウリョク</t>
    </rPh>
    <rPh sb="32" eb="34">
      <t>ヒッス</t>
    </rPh>
    <rPh sb="39" eb="41">
      <t>コウモク</t>
    </rPh>
    <rPh sb="42" eb="44">
      <t>ゼンイン</t>
    </rPh>
    <rPh sb="44" eb="46">
      <t>ニュウリョク</t>
    </rPh>
    <rPh sb="46" eb="48">
      <t>ヒッス</t>
    </rPh>
    <phoneticPr fontId="2"/>
  </si>
  <si>
    <t>5. 参加費を払い込んでください</t>
    <rPh sb="3" eb="6">
      <t>サンカヒ</t>
    </rPh>
    <rPh sb="7" eb="8">
      <t>ハラ</t>
    </rPh>
    <rPh sb="9" eb="10">
      <t>コ</t>
    </rPh>
    <phoneticPr fontId="2"/>
  </si>
  <si>
    <t>東京都文京区本郷○－○ー○　○×ハイム＊＊号</t>
    <rPh sb="3" eb="5">
      <t>ぶんきょう</t>
    </rPh>
    <rPh sb="5" eb="6">
      <t>く</t>
    </rPh>
    <rPh sb="6" eb="8">
      <t>ほんごう</t>
    </rPh>
    <rPh sb="21" eb="22">
      <t>ごう</t>
    </rPh>
    <phoneticPr fontId="2" type="Hiragana"/>
  </si>
  <si>
    <t>代表者様ご自身のデータも「入力」シートの参加者欄に入力してください。</t>
    <rPh sb="0" eb="3">
      <t>だいひょうしゃ</t>
    </rPh>
    <rPh sb="3" eb="4">
      <t>さま</t>
    </rPh>
    <rPh sb="5" eb="7">
      <t>じしん</t>
    </rPh>
    <rPh sb="13" eb="15">
      <t>にゅうりょく</t>
    </rPh>
    <rPh sb="20" eb="23">
      <t>さんかしゃ</t>
    </rPh>
    <rPh sb="23" eb="24">
      <t>らん</t>
    </rPh>
    <rPh sb="25" eb="27">
      <t>にゅうりょく</t>
    </rPh>
    <phoneticPr fontId="2" type="Hiragana"/>
  </si>
  <si>
    <t>トウダイタロウ</t>
    <phoneticPr fontId="2"/>
  </si>
  <si>
    <t>郵便番号
【必須】</t>
    <rPh sb="0" eb="4">
      <t>ユウビンバンゴウ</t>
    </rPh>
    <rPh sb="6" eb="8">
      <t>ヒッス</t>
    </rPh>
    <phoneticPr fontId="2"/>
  </si>
  <si>
    <t>所属</t>
    <rPh sb="0" eb="2">
      <t>ショゾク</t>
    </rPh>
    <phoneticPr fontId="2"/>
  </si>
  <si>
    <t>レンタルEカード枚数</t>
    <rPh sb="8" eb="9">
      <t>マイ</t>
    </rPh>
    <rPh sb="9" eb="10">
      <t>カズ</t>
    </rPh>
    <phoneticPr fontId="2"/>
  </si>
  <si>
    <t>Eカード
【必須】</t>
    <rPh sb="6" eb="8">
      <t>ヒッス</t>
    </rPh>
    <phoneticPr fontId="1"/>
  </si>
  <si>
    <t>Eカード</t>
    <phoneticPr fontId="1"/>
  </si>
  <si>
    <t>また、参加者が150人を超え記入枠が足りない場合は、お手数ですが2枚目のエントリーシートにご記入ください。</t>
    <rPh sb="3" eb="6">
      <t>さんかしゃ</t>
    </rPh>
    <rPh sb="10" eb="11">
      <t>にん</t>
    </rPh>
    <rPh sb="12" eb="13">
      <t>こ</t>
    </rPh>
    <rPh sb="14" eb="16">
      <t>きにゅう</t>
    </rPh>
    <rPh sb="16" eb="17">
      <t>わく</t>
    </rPh>
    <rPh sb="18" eb="19">
      <t>た</t>
    </rPh>
    <rPh sb="22" eb="24">
      <t>ばあい</t>
    </rPh>
    <rPh sb="27" eb="29">
      <t>てすう</t>
    </rPh>
    <rPh sb="33" eb="35">
      <t>まいめ</t>
    </rPh>
    <rPh sb="46" eb="48">
      <t>きにゅう</t>
    </rPh>
    <phoneticPr fontId="2" type="Hiragana"/>
  </si>
  <si>
    <t>113-0033</t>
    <phoneticPr fontId="1"/>
  </si>
  <si>
    <t>クラス
【必須】</t>
    <phoneticPr fontId="2"/>
  </si>
  <si>
    <t>生年月日
【必須】</t>
    <rPh sb="0" eb="2">
      <t>セイネン</t>
    </rPh>
    <rPh sb="2" eb="4">
      <t>ガッピ</t>
    </rPh>
    <rPh sb="6" eb="8">
      <t>ヒッス</t>
    </rPh>
    <phoneticPr fontId="1"/>
  </si>
  <si>
    <t>電話番号
【必須】</t>
    <rPh sb="0" eb="2">
      <t>デンワ</t>
    </rPh>
    <rPh sb="2" eb="4">
      <t>バンゴウ</t>
    </rPh>
    <rPh sb="6" eb="8">
      <t>ヒッス</t>
    </rPh>
    <phoneticPr fontId="2"/>
  </si>
  <si>
    <r>
      <t>※　</t>
    </r>
    <r>
      <rPr>
        <sz val="9"/>
        <color rgb="FFFF0000"/>
        <rFont val="ＭＳ Ｐゴシック"/>
        <family val="3"/>
        <charset val="128"/>
      </rPr>
      <t>エリートクラス</t>
    </r>
    <r>
      <rPr>
        <sz val="9"/>
        <rFont val="ＭＳ Ｐゴシック"/>
        <family val="3"/>
        <charset val="128"/>
      </rPr>
      <t>への参加を希望される方は、備考欄に過去の大会の実績などを入力してください。</t>
    </r>
    <rPh sb="11" eb="13">
      <t>サンカ</t>
    </rPh>
    <rPh sb="14" eb="16">
      <t>キボウ</t>
    </rPh>
    <rPh sb="19" eb="20">
      <t>カタ</t>
    </rPh>
    <rPh sb="22" eb="25">
      <t>ビコウラン</t>
    </rPh>
    <rPh sb="26" eb="28">
      <t>カコ</t>
    </rPh>
    <rPh sb="29" eb="31">
      <t>タイカイ</t>
    </rPh>
    <rPh sb="32" eb="34">
      <t>ジッセキ</t>
    </rPh>
    <rPh sb="37" eb="39">
      <t>ニュウリョク</t>
    </rPh>
    <phoneticPr fontId="2"/>
  </si>
  <si>
    <t>希望駐車台数</t>
    <rPh sb="0" eb="4">
      <t>キボウチュウシャ</t>
    </rPh>
    <rPh sb="4" eb="6">
      <t>ダイスウ</t>
    </rPh>
    <phoneticPr fontId="1"/>
  </si>
  <si>
    <t>◇交通入力時の注意</t>
    <rPh sb="1" eb="3">
      <t>コウツウ</t>
    </rPh>
    <rPh sb="3" eb="6">
      <t>ニュウリョクジ</t>
    </rPh>
    <rPh sb="7" eb="9">
      <t>チュウイ</t>
    </rPh>
    <phoneticPr fontId="1"/>
  </si>
  <si>
    <t>※　「自動車」をお選びの際は「運転手」か「同乗者・他」かを入力してください。</t>
    <rPh sb="3" eb="6">
      <t>ジドウシャ</t>
    </rPh>
    <rPh sb="9" eb="10">
      <t>エラ</t>
    </rPh>
    <rPh sb="12" eb="13">
      <t>サイ</t>
    </rPh>
    <rPh sb="15" eb="18">
      <t>ウンテンシュ</t>
    </rPh>
    <rPh sb="21" eb="23">
      <t>ドウジョウ</t>
    </rPh>
    <rPh sb="23" eb="24">
      <t>シャ</t>
    </rPh>
    <rPh sb="25" eb="26">
      <t>タ</t>
    </rPh>
    <rPh sb="29" eb="31">
      <t>ニュウリョク</t>
    </rPh>
    <phoneticPr fontId="1"/>
  </si>
  <si>
    <r>
      <t>※希望駐車台数には</t>
    </r>
    <r>
      <rPr>
        <sz val="9"/>
        <color rgb="FFFF0000"/>
        <rFont val="ＭＳ Ｐゴシック"/>
        <family val="3"/>
        <charset val="128"/>
        <scheme val="minor"/>
      </rPr>
      <t>「運転手」の数</t>
    </r>
    <r>
      <rPr>
        <sz val="9"/>
        <color theme="1"/>
        <rFont val="ＭＳ Ｐゴシック"/>
        <family val="3"/>
        <charset val="128"/>
        <scheme val="minor"/>
      </rPr>
      <t>が示されます。</t>
    </r>
    <rPh sb="1" eb="3">
      <t>キボウ</t>
    </rPh>
    <rPh sb="3" eb="5">
      <t>チュウシャ</t>
    </rPh>
    <rPh sb="5" eb="7">
      <t>ダイスウ</t>
    </rPh>
    <rPh sb="10" eb="13">
      <t>ウンテンシュ</t>
    </rPh>
    <rPh sb="15" eb="16">
      <t>カズ</t>
    </rPh>
    <rPh sb="17" eb="18">
      <t>シメ</t>
    </rPh>
    <phoneticPr fontId="1"/>
  </si>
  <si>
    <t>〒</t>
    <phoneticPr fontId="1"/>
  </si>
  <si>
    <t>マイカード</t>
    <phoneticPr fontId="1"/>
  </si>
  <si>
    <t>交通第一希望
【必須】</t>
    <rPh sb="0" eb="2">
      <t>コウツウ</t>
    </rPh>
    <rPh sb="2" eb="4">
      <t>ダイイチ</t>
    </rPh>
    <rPh sb="4" eb="6">
      <t>キボウ</t>
    </rPh>
    <phoneticPr fontId="1"/>
  </si>
  <si>
    <t>第40回東大OLK大会　メール申込用Excelファイル</t>
    <rPh sb="0" eb="1">
      <t>ダイ</t>
    </rPh>
    <rPh sb="3" eb="4">
      <t>カイ</t>
    </rPh>
    <rPh sb="4" eb="6">
      <t>トウダイ</t>
    </rPh>
    <rPh sb="9" eb="11">
      <t>タイカイ</t>
    </rPh>
    <rPh sb="15" eb="17">
      <t>モウシコミ</t>
    </rPh>
    <rPh sb="17" eb="18">
      <t>ヨウ</t>
    </rPh>
    <phoneticPr fontId="2"/>
  </si>
  <si>
    <r>
      <t>尚、メール送信、参加費払込の締切は</t>
    </r>
    <r>
      <rPr>
        <b/>
        <sz val="9"/>
        <color rgb="FFFF0000"/>
        <rFont val="ＭＳ Ｐゴシック"/>
        <family val="3"/>
        <charset val="128"/>
      </rPr>
      <t xml:space="preserve"> 5月1日(火)</t>
    </r>
    <r>
      <rPr>
        <sz val="9"/>
        <rFont val="ＭＳ Ｐゴシック"/>
        <family val="3"/>
        <charset val="128"/>
      </rPr>
      <t>です。（新人参加申込締切は5月8日（火））</t>
    </r>
    <rPh sb="0" eb="1">
      <t>ナオ</t>
    </rPh>
    <rPh sb="5" eb="7">
      <t>ソウシン</t>
    </rPh>
    <rPh sb="8" eb="11">
      <t>サンカヒ</t>
    </rPh>
    <rPh sb="11" eb="13">
      <t>ハライコ</t>
    </rPh>
    <rPh sb="14" eb="16">
      <t>シメキ</t>
    </rPh>
    <rPh sb="19" eb="20">
      <t>ガツ</t>
    </rPh>
    <rPh sb="21" eb="22">
      <t>ニチ</t>
    </rPh>
    <rPh sb="29" eb="31">
      <t>シンジン</t>
    </rPh>
    <rPh sb="31" eb="33">
      <t>サンカ</t>
    </rPh>
    <rPh sb="33" eb="35">
      <t>モウシコミ</t>
    </rPh>
    <rPh sb="35" eb="36">
      <t>シ</t>
    </rPh>
    <rPh sb="36" eb="37">
      <t>キ</t>
    </rPh>
    <rPh sb="39" eb="40">
      <t>ガツ</t>
    </rPh>
    <rPh sb="41" eb="42">
      <t>ニチ</t>
    </rPh>
    <rPh sb="43" eb="44">
      <t>ヒ</t>
    </rPh>
    <phoneticPr fontId="2"/>
  </si>
  <si>
    <t>40th_entry@comp.olk.jp</t>
    <phoneticPr fontId="2"/>
  </si>
  <si>
    <t>IOF ID
【Eクラスを選んだ
方は必須】</t>
    <rPh sb="13" eb="14">
      <t>エラ</t>
    </rPh>
    <rPh sb="17" eb="18">
      <t>カタ</t>
    </rPh>
    <rPh sb="19" eb="21">
      <t>ヒッス</t>
    </rPh>
    <phoneticPr fontId="1"/>
  </si>
  <si>
    <t>M21E</t>
    <phoneticPr fontId="1"/>
  </si>
  <si>
    <t>M21AS</t>
    <phoneticPr fontId="1"/>
  </si>
  <si>
    <t>M35A</t>
    <phoneticPr fontId="1"/>
  </si>
  <si>
    <t>M45A</t>
    <phoneticPr fontId="1"/>
  </si>
  <si>
    <t>M55A</t>
    <phoneticPr fontId="1"/>
  </si>
  <si>
    <t>M65A</t>
    <phoneticPr fontId="1"/>
  </si>
  <si>
    <t>M75A</t>
    <phoneticPr fontId="1"/>
  </si>
  <si>
    <t>M85A</t>
    <phoneticPr fontId="1"/>
  </si>
  <si>
    <t>M15A</t>
    <phoneticPr fontId="1"/>
  </si>
  <si>
    <t>M10</t>
    <phoneticPr fontId="1"/>
  </si>
  <si>
    <t>M15B</t>
    <phoneticPr fontId="1"/>
  </si>
  <si>
    <t>M18B</t>
    <phoneticPr fontId="1"/>
  </si>
  <si>
    <t>M20B</t>
    <phoneticPr fontId="1"/>
  </si>
  <si>
    <t>M21B</t>
    <phoneticPr fontId="1"/>
  </si>
  <si>
    <t>M35B</t>
    <phoneticPr fontId="1"/>
  </si>
  <si>
    <t>M50B</t>
    <phoneticPr fontId="1"/>
  </si>
  <si>
    <t>M65B</t>
    <phoneticPr fontId="1"/>
  </si>
  <si>
    <t>M20C</t>
    <phoneticPr fontId="1"/>
  </si>
  <si>
    <t>M21C</t>
    <phoneticPr fontId="1"/>
  </si>
  <si>
    <t>C-M21E</t>
    <phoneticPr fontId="1"/>
  </si>
  <si>
    <t>C-M21A</t>
    <phoneticPr fontId="1"/>
  </si>
  <si>
    <t>C-M21AS</t>
    <phoneticPr fontId="1"/>
  </si>
  <si>
    <t>C-M35A</t>
    <phoneticPr fontId="1"/>
  </si>
  <si>
    <t>C-M45A</t>
    <phoneticPr fontId="1"/>
  </si>
  <si>
    <t>C-M55A</t>
    <phoneticPr fontId="1"/>
  </si>
  <si>
    <t>C-M65A</t>
    <phoneticPr fontId="1"/>
  </si>
  <si>
    <t>C-M75A</t>
    <phoneticPr fontId="1"/>
  </si>
  <si>
    <t>C-M85A</t>
    <phoneticPr fontId="1"/>
  </si>
  <si>
    <t>C-M20A</t>
    <phoneticPr fontId="1"/>
  </si>
  <si>
    <t>C-M18A</t>
    <phoneticPr fontId="1"/>
  </si>
  <si>
    <t>W21E</t>
  </si>
  <si>
    <t>W21AS</t>
  </si>
  <si>
    <t>W45A</t>
  </si>
  <si>
    <t>W55A</t>
  </si>
  <si>
    <t>W65A</t>
  </si>
  <si>
    <t>W75A</t>
  </si>
  <si>
    <t>W85A</t>
  </si>
  <si>
    <t>W15A</t>
  </si>
  <si>
    <t>W10</t>
  </si>
  <si>
    <t>W15B</t>
  </si>
  <si>
    <t>W18B</t>
  </si>
  <si>
    <t>W20B</t>
  </si>
  <si>
    <t>W21B</t>
  </si>
  <si>
    <t>W35B</t>
  </si>
  <si>
    <t>W50B</t>
  </si>
  <si>
    <t>W65B</t>
  </si>
  <si>
    <t>W20C</t>
  </si>
  <si>
    <t>W21C</t>
  </si>
  <si>
    <t>C-W21E</t>
  </si>
  <si>
    <t>C-W21A</t>
  </si>
  <si>
    <t>C-W21AS</t>
  </si>
  <si>
    <t>C-W35A</t>
  </si>
  <si>
    <t>C-W45A</t>
  </si>
  <si>
    <t>C-W55A</t>
  </si>
  <si>
    <t>C-W65A</t>
  </si>
  <si>
    <t>C-W75A</t>
  </si>
  <si>
    <t>C-W85A</t>
  </si>
  <si>
    <t>C-W20A</t>
  </si>
  <si>
    <t>C-W18A</t>
  </si>
  <si>
    <t>北信越Ms</t>
    <rPh sb="0" eb="3">
      <t>ホクシンエツ</t>
    </rPh>
    <phoneticPr fontId="1"/>
  </si>
  <si>
    <t>北東Ms</t>
    <rPh sb="0" eb="2">
      <t>ホクトウ</t>
    </rPh>
    <phoneticPr fontId="1"/>
  </si>
  <si>
    <t>北東Ws</t>
    <rPh sb="0" eb="2">
      <t>ホクトウ</t>
    </rPh>
    <phoneticPr fontId="1"/>
  </si>
  <si>
    <t>北信越Ws</t>
    <rPh sb="0" eb="3">
      <t>ホクシンエツ</t>
    </rPh>
    <phoneticPr fontId="1"/>
  </si>
  <si>
    <t>N</t>
    <phoneticPr fontId="1"/>
  </si>
  <si>
    <t>G</t>
    <phoneticPr fontId="1"/>
  </si>
  <si>
    <t>一般</t>
    <rPh sb="0" eb="2">
      <t>イッパン</t>
    </rPh>
    <phoneticPr fontId="1"/>
  </si>
  <si>
    <t>学生</t>
    <rPh sb="0" eb="2">
      <t>ガクセイ</t>
    </rPh>
    <phoneticPr fontId="1"/>
  </si>
  <si>
    <t>高校生以下</t>
    <rPh sb="0" eb="3">
      <t>コウコウセイ</t>
    </rPh>
    <rPh sb="3" eb="5">
      <t>イカ</t>
    </rPh>
    <phoneticPr fontId="1"/>
  </si>
  <si>
    <t>交通</t>
    <rPh sb="0" eb="2">
      <t>コウツウ</t>
    </rPh>
    <phoneticPr fontId="1"/>
  </si>
  <si>
    <t>大会専用バス</t>
    <rPh sb="0" eb="2">
      <t>タイカイ</t>
    </rPh>
    <rPh sb="2" eb="4">
      <t>センヨウ</t>
    </rPh>
    <phoneticPr fontId="1"/>
  </si>
  <si>
    <t>自動車</t>
    <rPh sb="0" eb="3">
      <t>ジドウシャ</t>
    </rPh>
    <phoneticPr fontId="1"/>
  </si>
  <si>
    <t>その他</t>
    <rPh sb="2" eb="3">
      <t>タ</t>
    </rPh>
    <phoneticPr fontId="1"/>
  </si>
  <si>
    <t>住所
【必須】</t>
    <rPh sb="0" eb="2">
      <t>ジュウショ</t>
    </rPh>
    <rPh sb="4" eb="6">
      <t>ヒッス</t>
    </rPh>
    <phoneticPr fontId="2"/>
  </si>
  <si>
    <t xml:space="preserve">区分
【必須】
</t>
    <rPh sb="0" eb="2">
      <t>クブン</t>
    </rPh>
    <rPh sb="4" eb="6">
      <t>ヒッス</t>
    </rPh>
    <phoneticPr fontId="1"/>
  </si>
  <si>
    <t>C-M15A</t>
    <phoneticPr fontId="1"/>
  </si>
  <si>
    <t>C-W15A</t>
    <phoneticPr fontId="1"/>
  </si>
  <si>
    <t>http://comp.olk.jp/40/#entry</t>
    <phoneticPr fontId="1"/>
  </si>
  <si>
    <t>M21E</t>
  </si>
  <si>
    <t>※　競技者登録の必要なクラスに参加される方は競技者登録番号を入力してください。</t>
    <rPh sb="2" eb="5">
      <t>キョウギシャ</t>
    </rPh>
    <rPh sb="5" eb="7">
      <t>トウロク</t>
    </rPh>
    <rPh sb="8" eb="10">
      <t>ヒツヨウ</t>
    </rPh>
    <rPh sb="15" eb="17">
      <t>サンカ</t>
    </rPh>
    <rPh sb="20" eb="21">
      <t>カタ</t>
    </rPh>
    <rPh sb="22" eb="25">
      <t>キョウギシャ</t>
    </rPh>
    <rPh sb="25" eb="27">
      <t>トウロク</t>
    </rPh>
    <rPh sb="27" eb="29">
      <t>バンゴウ</t>
    </rPh>
    <rPh sb="30" eb="32">
      <t>ニュウリョク</t>
    </rPh>
    <phoneticPr fontId="1"/>
  </si>
  <si>
    <t>-</t>
    <phoneticPr fontId="1"/>
  </si>
  <si>
    <t>***</t>
    <phoneticPr fontId="1"/>
  </si>
  <si>
    <t>**</t>
    <phoneticPr fontId="1"/>
  </si>
  <si>
    <t>競技者登録番号
【Eクラス・Aクラスに出場される方は必須】</t>
    <rPh sb="0" eb="3">
      <t>キョウギシャ</t>
    </rPh>
    <rPh sb="3" eb="5">
      <t>トウロク</t>
    </rPh>
    <rPh sb="5" eb="7">
      <t>バンゴウ</t>
    </rPh>
    <rPh sb="19" eb="21">
      <t>シュツジョウ</t>
    </rPh>
    <rPh sb="24" eb="25">
      <t>カタ</t>
    </rPh>
    <rPh sb="26" eb="28">
      <t>ヒッス</t>
    </rPh>
    <phoneticPr fontId="1"/>
  </si>
  <si>
    <t>大会専用バス</t>
  </si>
  <si>
    <t>運転手</t>
  </si>
  <si>
    <t>****</t>
    <phoneticPr fontId="1"/>
  </si>
  <si>
    <t>◇備考入力時の注意</t>
    <rPh sb="1" eb="3">
      <t>ビコウ</t>
    </rPh>
    <rPh sb="3" eb="6">
      <t>ニュウリョクジ</t>
    </rPh>
    <rPh sb="7" eb="9">
      <t>チュウイ</t>
    </rPh>
    <phoneticPr fontId="1"/>
  </si>
  <si>
    <t>※　備考欄には必要に応じて以下の内容をご記入ください。</t>
    <rPh sb="2" eb="4">
      <t>ビコウ</t>
    </rPh>
    <rPh sb="4" eb="5">
      <t>ラン</t>
    </rPh>
    <rPh sb="7" eb="9">
      <t>ヒツヨウ</t>
    </rPh>
    <rPh sb="10" eb="11">
      <t>オウ</t>
    </rPh>
    <rPh sb="13" eb="15">
      <t>イカ</t>
    </rPh>
    <rPh sb="16" eb="18">
      <t>ナイヨウ</t>
    </rPh>
    <rPh sb="20" eb="22">
      <t>キニュウ</t>
    </rPh>
    <phoneticPr fontId="1"/>
  </si>
  <si>
    <t>※　第3回東工大大会にて公認E権を取得予定の方はその旨を備考欄に記入し、第二希望のクラスもご記入ください。</t>
    <rPh sb="2" eb="3">
      <t>ダイ</t>
    </rPh>
    <rPh sb="4" eb="5">
      <t>カイ</t>
    </rPh>
    <rPh sb="5" eb="10">
      <t>トウコウダイタイカイ</t>
    </rPh>
    <rPh sb="12" eb="14">
      <t>コウニン</t>
    </rPh>
    <rPh sb="15" eb="16">
      <t>ケン</t>
    </rPh>
    <rPh sb="17" eb="19">
      <t>シュトク</t>
    </rPh>
    <rPh sb="19" eb="21">
      <t>ヨテイ</t>
    </rPh>
    <rPh sb="22" eb="23">
      <t>カタ</t>
    </rPh>
    <rPh sb="26" eb="27">
      <t>ムネ</t>
    </rPh>
    <rPh sb="28" eb="30">
      <t>ビコウ</t>
    </rPh>
    <rPh sb="30" eb="31">
      <t>ラン</t>
    </rPh>
    <rPh sb="32" eb="34">
      <t>キニュウ</t>
    </rPh>
    <rPh sb="36" eb="40">
      <t>ダイニキボウ</t>
    </rPh>
    <rPh sb="46" eb="48">
      <t>キニュウ</t>
    </rPh>
    <phoneticPr fontId="1"/>
  </si>
  <si>
    <t>※　Gクラスに参加される方は、参加者全員の情報をご記入ください。</t>
    <rPh sb="7" eb="9">
      <t>サンカ</t>
    </rPh>
    <rPh sb="12" eb="13">
      <t>カタ</t>
    </rPh>
    <rPh sb="15" eb="18">
      <t>サンカシャ</t>
    </rPh>
    <rPh sb="18" eb="20">
      <t>ゼンイン</t>
    </rPh>
    <rPh sb="21" eb="23">
      <t>ジョウホウ</t>
    </rPh>
    <rPh sb="25" eb="27">
      <t>キニュウ</t>
    </rPh>
    <phoneticPr fontId="1"/>
  </si>
  <si>
    <t>G（同伴）</t>
    <rPh sb="2" eb="4">
      <t>ドウハン</t>
    </rPh>
    <phoneticPr fontId="1"/>
  </si>
  <si>
    <t>クラス第二希望
【第一希望でチャレンジEクラスを選んだ方と、第3回東工大大会にて公認E権取得予定でEクラスを選んだ方は必須】</t>
    <rPh sb="3" eb="5">
      <t>ダイニ</t>
    </rPh>
    <rPh sb="5" eb="7">
      <t>キボウ</t>
    </rPh>
    <rPh sb="9" eb="11">
      <t>ダイイチ</t>
    </rPh>
    <rPh sb="11" eb="13">
      <t>キボウ</t>
    </rPh>
    <rPh sb="24" eb="25">
      <t>エラ</t>
    </rPh>
    <rPh sb="27" eb="28">
      <t>カタ</t>
    </rPh>
    <rPh sb="30" eb="31">
      <t>ダイ</t>
    </rPh>
    <rPh sb="32" eb="33">
      <t>カイ</t>
    </rPh>
    <rPh sb="33" eb="36">
      <t>トウコウダイタ</t>
    </rPh>
    <rPh sb="36" eb="38">
      <t>タイカイ</t>
    </rPh>
    <rPh sb="40" eb="42">
      <t>コウニン</t>
    </rPh>
    <rPh sb="43" eb="44">
      <t>ケン</t>
    </rPh>
    <rPh sb="44" eb="46">
      <t>シュトク</t>
    </rPh>
    <rPh sb="46" eb="48">
      <t>ヨテイ</t>
    </rPh>
    <rPh sb="54" eb="55">
      <t>エラ</t>
    </rPh>
    <rPh sb="57" eb="58">
      <t>カタ</t>
    </rPh>
    <rPh sb="59" eb="61">
      <t>ヒッス</t>
    </rPh>
    <phoneticPr fontId="1"/>
  </si>
  <si>
    <t>交通第二希望
【第一希望で大会専用バス・自家用車を選んだ方は必須】</t>
    <rPh sb="0" eb="2">
      <t>コウツウ</t>
    </rPh>
    <rPh sb="2" eb="4">
      <t>ダイニ</t>
    </rPh>
    <rPh sb="4" eb="6">
      <t>キボウ</t>
    </rPh>
    <rPh sb="15" eb="17">
      <t>センヨウ</t>
    </rPh>
    <rPh sb="20" eb="24">
      <t>ジカヨウシャ</t>
    </rPh>
    <phoneticPr fontId="1"/>
  </si>
  <si>
    <t>自動車の駐車
【交通欄で自家用車を
選んだ方は必須】</t>
    <rPh sb="0" eb="3">
      <t>ジドウシャ</t>
    </rPh>
    <rPh sb="4" eb="6">
      <t>チュウシャ</t>
    </rPh>
    <rPh sb="8" eb="10">
      <t>コウツウ</t>
    </rPh>
    <rPh sb="10" eb="11">
      <t>ラン</t>
    </rPh>
    <rPh sb="12" eb="16">
      <t>ジカヨウシャ</t>
    </rPh>
    <rPh sb="18" eb="19">
      <t>エラ</t>
    </rPh>
    <rPh sb="21" eb="22">
      <t>カタ</t>
    </rPh>
    <rPh sb="23" eb="25">
      <t>ヒッス</t>
    </rPh>
    <phoneticPr fontId="1"/>
  </si>
  <si>
    <t>第一希望と第二希望が重複しています。</t>
    <rPh sb="0" eb="4">
      <t>ダイイチキボウ</t>
    </rPh>
    <rPh sb="5" eb="9">
      <t>ダイニキボウ</t>
    </rPh>
    <rPh sb="10" eb="12">
      <t>チョウフク</t>
    </rPh>
    <phoneticPr fontId="1"/>
  </si>
  <si>
    <t>　・　第3回東工大大会での公認E権取得予定（公認E権未取得でエリートクラス参加希望の方）</t>
    <rPh sb="3" eb="4">
      <t>ダイ</t>
    </rPh>
    <rPh sb="5" eb="6">
      <t>カイ</t>
    </rPh>
    <rPh sb="6" eb="9">
      <t>トウコウダイタ</t>
    </rPh>
    <rPh sb="9" eb="11">
      <t>タイカイ</t>
    </rPh>
    <rPh sb="13" eb="15">
      <t>コウニン</t>
    </rPh>
    <rPh sb="16" eb="17">
      <t>ケン</t>
    </rPh>
    <rPh sb="17" eb="19">
      <t>シュトク</t>
    </rPh>
    <rPh sb="19" eb="21">
      <t>ヨテイ</t>
    </rPh>
    <rPh sb="22" eb="24">
      <t>コウニン</t>
    </rPh>
    <rPh sb="25" eb="26">
      <t>ケン</t>
    </rPh>
    <rPh sb="26" eb="27">
      <t>ミ</t>
    </rPh>
    <rPh sb="27" eb="29">
      <t>シュトク</t>
    </rPh>
    <rPh sb="37" eb="39">
      <t>サンカ</t>
    </rPh>
    <rPh sb="39" eb="41">
      <t>キボウ</t>
    </rPh>
    <rPh sb="42" eb="43">
      <t>カタ</t>
    </rPh>
    <phoneticPr fontId="1"/>
  </si>
  <si>
    <t>　・　領収書が必要な旨</t>
    <rPh sb="3" eb="6">
      <t>リョウシュウショ</t>
    </rPh>
    <rPh sb="7" eb="9">
      <t>ヒツヨウ</t>
    </rPh>
    <rPh sb="10" eb="11">
      <t>ムネ</t>
    </rPh>
    <phoneticPr fontId="1"/>
  </si>
  <si>
    <t>　・　駐車券を強く希望する事由（お子様連れの方など）</t>
    <rPh sb="3" eb="6">
      <t>チュウシャケン</t>
    </rPh>
    <rPh sb="7" eb="8">
      <t>ツヨ</t>
    </rPh>
    <rPh sb="9" eb="11">
      <t>キボウ</t>
    </rPh>
    <rPh sb="13" eb="15">
      <t>ジユウ</t>
    </rPh>
    <rPh sb="17" eb="19">
      <t>コサマ</t>
    </rPh>
    <rPh sb="19" eb="20">
      <t>ヅ</t>
    </rPh>
    <rPh sb="22" eb="23">
      <t>カタ</t>
    </rPh>
    <phoneticPr fontId="1"/>
  </si>
  <si>
    <t>　・　その他特筆すべきこと</t>
    <rPh sb="5" eb="6">
      <t>タ</t>
    </rPh>
    <rPh sb="6" eb="8">
      <t>トクヒツ</t>
    </rPh>
    <phoneticPr fontId="1"/>
  </si>
  <si>
    <t>※　C-M21E, C-W21Eクラスを選ばれる方は、第二希望のクラスもご記入ください。</t>
    <rPh sb="20" eb="21">
      <t>エラ</t>
    </rPh>
    <rPh sb="24" eb="25">
      <t>カタ</t>
    </rPh>
    <rPh sb="27" eb="31">
      <t>ダイニキボウ</t>
    </rPh>
    <rPh sb="37" eb="39">
      <t>キニュウ</t>
    </rPh>
    <phoneticPr fontId="1"/>
  </si>
  <si>
    <t>自家用車</t>
  </si>
  <si>
    <t>（注）2019年3月末時点の年齢
(生年月日より自動計算されます)</t>
    <rPh sb="7" eb="8">
      <t>ねん</t>
    </rPh>
    <rPh sb="9" eb="10">
      <t>つき</t>
    </rPh>
    <rPh sb="10" eb="11">
      <t>まつ</t>
    </rPh>
    <rPh sb="11" eb="13">
      <t>じてん</t>
    </rPh>
    <rPh sb="14" eb="16">
      <t>ねんれい</t>
    </rPh>
    <rPh sb="18" eb="20">
      <t>せいねん</t>
    </rPh>
    <rPh sb="20" eb="22">
      <t>がっぴ</t>
    </rPh>
    <rPh sb="24" eb="26">
      <t>じどう</t>
    </rPh>
    <rPh sb="26" eb="28">
      <t>けいさん</t>
    </rPh>
    <phoneticPr fontId="2" type="Hiragana"/>
  </si>
  <si>
    <r>
      <t>　　　その際</t>
    </r>
    <r>
      <rPr>
        <b/>
        <sz val="9"/>
        <color rgb="FFFF0000"/>
        <rFont val="ＭＳ Ｐゴシック"/>
        <family val="3"/>
        <charset val="128"/>
      </rPr>
      <t>「運転手」の数で必要な駐車台数を把握します</t>
    </r>
    <r>
      <rPr>
        <sz val="9"/>
        <rFont val="ＭＳ Ｐゴシック"/>
        <family val="3"/>
        <charset val="128"/>
      </rPr>
      <t>のでお気を付けください。</t>
    </r>
    <rPh sb="5" eb="6">
      <t>サイ</t>
    </rPh>
    <rPh sb="7" eb="10">
      <t>ウンテンシュ</t>
    </rPh>
    <rPh sb="12" eb="13">
      <t>カズ</t>
    </rPh>
    <rPh sb="14" eb="16">
      <t>ヒツヨウ</t>
    </rPh>
    <rPh sb="17" eb="19">
      <t>チュウシャ</t>
    </rPh>
    <rPh sb="19" eb="21">
      <t>ダイスウ</t>
    </rPh>
    <rPh sb="20" eb="21">
      <t>スウ</t>
    </rPh>
    <rPh sb="22" eb="24">
      <t>ハアク</t>
    </rPh>
    <rPh sb="30" eb="31">
      <t>キ</t>
    </rPh>
    <rPh sb="32" eb="33">
      <t>ツ</t>
    </rPh>
    <phoneticPr fontId="1"/>
  </si>
  <si>
    <t>　・　過去の大会の実績（エリートクラス参加希望の方・C-M21E/C-W21Eクラス参加希望の方）</t>
    <rPh sb="3" eb="5">
      <t>カコ</t>
    </rPh>
    <rPh sb="6" eb="8">
      <t>タイカイ</t>
    </rPh>
    <rPh sb="9" eb="11">
      <t>ジッセキ</t>
    </rPh>
    <rPh sb="19" eb="21">
      <t>サンカ</t>
    </rPh>
    <rPh sb="21" eb="23">
      <t>キボウ</t>
    </rPh>
    <rPh sb="24" eb="25">
      <t>カタ</t>
    </rPh>
    <rPh sb="42" eb="44">
      <t>サンカ</t>
    </rPh>
    <rPh sb="44" eb="46">
      <t>キボウ</t>
    </rPh>
    <rPh sb="47" eb="48">
      <t>カタ</t>
    </rPh>
    <phoneticPr fontId="1"/>
  </si>
  <si>
    <t>名前
（氏名間の空白必須）
【必須】</t>
    <rPh sb="0" eb="2">
      <t>なm</t>
    </rPh>
    <rPh sb="4" eb="6">
      <t>しめい</t>
    </rPh>
    <rPh sb="6" eb="7">
      <t>かん</t>
    </rPh>
    <rPh sb="8" eb="10">
      <t>くうはく</t>
    </rPh>
    <rPh sb="10" eb="12">
      <t>ひっす</t>
    </rPh>
    <phoneticPr fontId="2" type="Hiragana"/>
  </si>
  <si>
    <t>フリガナ
（氏名間の空白必須）
【必須】</t>
    <rPh sb="6" eb="8">
      <t>シメイ</t>
    </rPh>
    <rPh sb="8" eb="9">
      <t>アイダ</t>
    </rPh>
    <rPh sb="10" eb="12">
      <t>クウハク</t>
    </rPh>
    <rPh sb="12" eb="14">
      <t>ヒッス</t>
    </rPh>
    <rPh sb="17" eb="19">
      <t>ヒッス</t>
    </rPh>
    <phoneticPr fontId="2"/>
  </si>
  <si>
    <t>大学生</t>
  </si>
  <si>
    <t>交通</t>
    <rPh sb="0" eb="2">
      <t>コウツウ</t>
    </rPh>
    <phoneticPr fontId="1"/>
  </si>
  <si>
    <t>※　M/W20Aより低年齢層のクラスについては、実力が備わっている方で希望する方は一つ上位のクラスに参加できます。</t>
    <rPh sb="10" eb="13">
      <t>テイネンレイ</t>
    </rPh>
    <rPh sb="13" eb="14">
      <t>ソウ</t>
    </rPh>
    <rPh sb="24" eb="26">
      <t>ジツリョク</t>
    </rPh>
    <rPh sb="27" eb="28">
      <t>ソナ</t>
    </rPh>
    <rPh sb="33" eb="34">
      <t>カタ</t>
    </rPh>
    <rPh sb="35" eb="37">
      <t>キボウ</t>
    </rPh>
    <rPh sb="39" eb="40">
      <t>カタ</t>
    </rPh>
    <rPh sb="41" eb="42">
      <t>ヒト</t>
    </rPh>
    <rPh sb="43" eb="45">
      <t>ジョウイ</t>
    </rPh>
    <rPh sb="50" eb="52">
      <t>サンカ</t>
    </rPh>
    <phoneticPr fontId="1"/>
  </si>
  <si>
    <r>
      <t>このエントリーシートに記載される合計金額は、</t>
    </r>
    <r>
      <rPr>
        <sz val="9"/>
        <color rgb="FFFF0000"/>
        <rFont val="ＭＳ Ｐゴシック"/>
        <family val="3"/>
        <charset val="128"/>
        <scheme val="minor"/>
      </rPr>
      <t>第一希望のクラス・第一希望の交通で参加する場合の金額</t>
    </r>
    <r>
      <rPr>
        <sz val="9"/>
        <color theme="1"/>
        <rFont val="ＭＳ Ｐゴシック"/>
        <family val="3"/>
        <charset val="128"/>
        <scheme val="minor"/>
      </rPr>
      <t>となっております。</t>
    </r>
    <rPh sb="11" eb="13">
      <t>キサイ</t>
    </rPh>
    <rPh sb="16" eb="18">
      <t>ゴウケイ</t>
    </rPh>
    <rPh sb="18" eb="20">
      <t>キンガク</t>
    </rPh>
    <rPh sb="22" eb="24">
      <t>ダイイチ</t>
    </rPh>
    <rPh sb="24" eb="26">
      <t>キボウ</t>
    </rPh>
    <rPh sb="31" eb="35">
      <t>ダイイチキボウ</t>
    </rPh>
    <rPh sb="36" eb="38">
      <t>コウツウ</t>
    </rPh>
    <rPh sb="39" eb="41">
      <t>サンカ</t>
    </rPh>
    <rPh sb="43" eb="45">
      <t>バアイ</t>
    </rPh>
    <rPh sb="46" eb="48">
      <t>キンガク</t>
    </rPh>
    <phoneticPr fontId="1"/>
  </si>
  <si>
    <t>人数の制限などにより第二希望のクラスでの出走や第二希望の交通での往復となった場合、差額は大会当日に受付にて返金いたします。</t>
    <rPh sb="0" eb="2">
      <t>ニンズウ</t>
    </rPh>
    <rPh sb="3" eb="5">
      <t>セイゲン</t>
    </rPh>
    <rPh sb="10" eb="12">
      <t>ダイニ</t>
    </rPh>
    <rPh sb="12" eb="14">
      <t>キボウ</t>
    </rPh>
    <rPh sb="20" eb="22">
      <t>シュッソウ</t>
    </rPh>
    <rPh sb="23" eb="27">
      <t>ダイニキボウ</t>
    </rPh>
    <rPh sb="28" eb="30">
      <t>コウツウ</t>
    </rPh>
    <rPh sb="32" eb="34">
      <t>オウフク</t>
    </rPh>
    <rPh sb="38" eb="40">
      <t>バアイ</t>
    </rPh>
    <rPh sb="41" eb="43">
      <t>サガク</t>
    </rPh>
    <rPh sb="44" eb="46">
      <t>タイカイ</t>
    </rPh>
    <rPh sb="46" eb="48">
      <t>トウジツ</t>
    </rPh>
    <rPh sb="49" eb="51">
      <t>ウケツケ</t>
    </rPh>
    <rPh sb="53" eb="55">
      <t>ヘンキン</t>
    </rPh>
    <phoneticPr fontId="1"/>
  </si>
  <si>
    <t>　・　年齢より一つ上位のクラスへ参加する旨（M/W20Aより低年齢層のクラスへの参加でかつ実力の備わっている方）</t>
    <rPh sb="3" eb="5">
      <t>ネンレイ</t>
    </rPh>
    <rPh sb="7" eb="8">
      <t>ヒト</t>
    </rPh>
    <rPh sb="9" eb="11">
      <t>ジョウイ</t>
    </rPh>
    <rPh sb="16" eb="18">
      <t>サンカ</t>
    </rPh>
    <rPh sb="20" eb="21">
      <t>ムネ</t>
    </rPh>
    <rPh sb="30" eb="34">
      <t>テイネンレイソウ</t>
    </rPh>
    <rPh sb="40" eb="42">
      <t>サンカ</t>
    </rPh>
    <rPh sb="45" eb="47">
      <t>ジツリョク</t>
    </rPh>
    <rPh sb="48" eb="49">
      <t>ソナ</t>
    </rPh>
    <rPh sb="54" eb="55">
      <t>カタ</t>
    </rPh>
    <phoneticPr fontId="1"/>
  </si>
  <si>
    <t>　　　一つ上位のクラスへの参加を希望される場合はその旨を備考欄にご記入ください。</t>
    <rPh sb="3" eb="4">
      <t>ヒト</t>
    </rPh>
    <rPh sb="5" eb="7">
      <t>ジョウイ</t>
    </rPh>
    <rPh sb="13" eb="15">
      <t>サンカ</t>
    </rPh>
    <rPh sb="16" eb="18">
      <t>キボウ</t>
    </rPh>
    <rPh sb="21" eb="23">
      <t>バアイ</t>
    </rPh>
    <rPh sb="26" eb="27">
      <t>ムネ</t>
    </rPh>
    <rPh sb="28" eb="30">
      <t>ビコウ</t>
    </rPh>
    <rPh sb="30" eb="31">
      <t>ラン</t>
    </rPh>
    <rPh sb="33" eb="35">
      <t>キニュウ</t>
    </rPh>
    <phoneticPr fontId="1"/>
  </si>
  <si>
    <r>
      <t>※　男性が女性のクラスを選択すると参加クラス欄が</t>
    </r>
    <r>
      <rPr>
        <sz val="9"/>
        <color theme="9" tint="-0.249977111117893"/>
        <rFont val="ＭＳ Ｐゴシック"/>
        <family val="3"/>
        <charset val="128"/>
      </rPr>
      <t>■</t>
    </r>
    <r>
      <rPr>
        <sz val="9"/>
        <rFont val="ＭＳ Ｐゴシック"/>
        <family val="3"/>
        <charset val="128"/>
      </rPr>
      <t>色に塗られますので訂正をお願いします。</t>
    </r>
    <phoneticPr fontId="1"/>
  </si>
  <si>
    <r>
      <t>　　　なお、その際クラスの欄が</t>
    </r>
    <r>
      <rPr>
        <sz val="9"/>
        <color rgb="FF00CCFF"/>
        <rFont val="ＭＳ Ｐゴシック"/>
        <family val="3"/>
        <charset val="128"/>
      </rPr>
      <t>■</t>
    </r>
    <r>
      <rPr>
        <sz val="9"/>
        <rFont val="ＭＳ Ｐゴシック"/>
        <family val="3"/>
        <charset val="128"/>
      </rPr>
      <t>色に塗られますが、問題ございません。</t>
    </r>
    <rPh sb="8" eb="9">
      <t>サイ</t>
    </rPh>
    <rPh sb="13" eb="14">
      <t>ラン</t>
    </rPh>
    <rPh sb="16" eb="17">
      <t>イロ</t>
    </rPh>
    <rPh sb="18" eb="19">
      <t>ヌ</t>
    </rPh>
    <rPh sb="25" eb="27">
      <t>モンダイ</t>
    </rPh>
    <phoneticPr fontId="1"/>
  </si>
  <si>
    <t>　　　なお参加クラスの欄は、各グループの代表一人だけ「G」を選択し、グループ内の残りの参加者は「G（同伴）」を選択してください。</t>
    <rPh sb="5" eb="7">
      <t>サンカ</t>
    </rPh>
    <rPh sb="11" eb="12">
      <t>ラン</t>
    </rPh>
    <rPh sb="14" eb="15">
      <t>カク</t>
    </rPh>
    <rPh sb="20" eb="22">
      <t>ダイヒョウ</t>
    </rPh>
    <rPh sb="22" eb="24">
      <t>ヒトリ</t>
    </rPh>
    <rPh sb="30" eb="32">
      <t>センタク</t>
    </rPh>
    <rPh sb="38" eb="39">
      <t>ナイ</t>
    </rPh>
    <rPh sb="40" eb="41">
      <t>ノコ</t>
    </rPh>
    <rPh sb="43" eb="46">
      <t>サンカシャ</t>
    </rPh>
    <rPh sb="50" eb="52">
      <t>ドウハン</t>
    </rPh>
    <rPh sb="55" eb="57">
      <t>センタク</t>
    </rPh>
    <phoneticPr fontId="1"/>
  </si>
  <si>
    <t>　　　また、IOF-IDを取得して番号を記入してください。取得方法は別途ホームページに載っている参考資料をご覧ください。</t>
    <rPh sb="13" eb="15">
      <t>シュトク</t>
    </rPh>
    <rPh sb="17" eb="19">
      <t>バンゴウ</t>
    </rPh>
    <rPh sb="20" eb="22">
      <t>キニュウ</t>
    </rPh>
    <rPh sb="29" eb="31">
      <t>シュトク</t>
    </rPh>
    <rPh sb="31" eb="33">
      <t>ホウホウ</t>
    </rPh>
    <rPh sb="34" eb="36">
      <t>ベット</t>
    </rPh>
    <rPh sb="43" eb="44">
      <t>ノ</t>
    </rPh>
    <rPh sb="48" eb="50">
      <t>サンコウ</t>
    </rPh>
    <rPh sb="50" eb="52">
      <t>シリョウ</t>
    </rPh>
    <rPh sb="54" eb="55">
      <t>ラン</t>
    </rPh>
    <phoneticPr fontId="1"/>
  </si>
  <si>
    <t>大会専用バス乗車希望人数</t>
    <rPh sb="0" eb="2">
      <t>タイカイ</t>
    </rPh>
    <rPh sb="2" eb="4">
      <t>センヨウ</t>
    </rPh>
    <rPh sb="6" eb="8">
      <t>ジョウシャ</t>
    </rPh>
    <rPh sb="8" eb="10">
      <t>キボウ</t>
    </rPh>
    <rPh sb="10" eb="12">
      <t>ニンズウ</t>
    </rPh>
    <phoneticPr fontId="1"/>
  </si>
  <si>
    <t>　　また、過去の実績がある場合は備考欄にご記入ください。参考にさせていただくことがあります。</t>
    <rPh sb="5" eb="7">
      <t>カコ</t>
    </rPh>
    <rPh sb="8" eb="10">
      <t>ジッセキ</t>
    </rPh>
    <rPh sb="13" eb="15">
      <t>バアイ</t>
    </rPh>
    <rPh sb="16" eb="18">
      <t>ビコウ</t>
    </rPh>
    <rPh sb="18" eb="19">
      <t>ラン</t>
    </rPh>
    <rPh sb="21" eb="23">
      <t>キニュウ</t>
    </rPh>
    <rPh sb="28" eb="30">
      <t>サンコウ</t>
    </rPh>
    <phoneticPr fontId="1"/>
  </si>
  <si>
    <t>大会専用バス希望座席数
【交通欄で大会専用バスを選んだ方は必須】</t>
    <rPh sb="0" eb="4">
      <t>タイカイセンヨウ</t>
    </rPh>
    <rPh sb="6" eb="8">
      <t>キボウ</t>
    </rPh>
    <rPh sb="8" eb="11">
      <t>ザセキスウ</t>
    </rPh>
    <rPh sb="13" eb="15">
      <t>コウツウ</t>
    </rPh>
    <rPh sb="15" eb="16">
      <t>ラン</t>
    </rPh>
    <rPh sb="17" eb="21">
      <t>タイカイセンヨウ</t>
    </rPh>
    <rPh sb="24" eb="25">
      <t>エラ</t>
    </rPh>
    <rPh sb="27" eb="28">
      <t>カタ</t>
    </rPh>
    <rPh sb="29" eb="31">
      <t>ヒッス</t>
    </rPh>
    <phoneticPr fontId="1"/>
  </si>
  <si>
    <t>※　大会への参加はしませんが大会専用バスにおいて座席を必要とする方がいらっしゃる場合は、</t>
    <rPh sb="2" eb="4">
      <t>タイカイ</t>
    </rPh>
    <rPh sb="6" eb="8">
      <t>サンカ</t>
    </rPh>
    <rPh sb="14" eb="18">
      <t>タイカイセンヨウ</t>
    </rPh>
    <rPh sb="24" eb="26">
      <t>ザセキ</t>
    </rPh>
    <rPh sb="27" eb="29">
      <t>ヒツヨウ</t>
    </rPh>
    <rPh sb="32" eb="33">
      <t>カタ</t>
    </rPh>
    <rPh sb="40" eb="42">
      <t>バアイ</t>
    </rPh>
    <phoneticPr fontId="1"/>
  </si>
  <si>
    <t>　　「入力」シートで「大会専用バス」を選ばれた方の中で一番下の方の「大会専用バス希望座席数」の欄に、その方と追加で座席が必要な方の座席数との合計の値をご記入ください。</t>
    <rPh sb="11" eb="15">
      <t>タイカイセンヨウ</t>
    </rPh>
    <rPh sb="19" eb="20">
      <t>エラ</t>
    </rPh>
    <rPh sb="23" eb="24">
      <t>カタ</t>
    </rPh>
    <rPh sb="25" eb="26">
      <t>ナカ</t>
    </rPh>
    <rPh sb="27" eb="29">
      <t>イチバン</t>
    </rPh>
    <rPh sb="29" eb="30">
      <t>シタ</t>
    </rPh>
    <rPh sb="31" eb="32">
      <t>カタ</t>
    </rPh>
    <rPh sb="52" eb="53">
      <t>カタ</t>
    </rPh>
    <rPh sb="57" eb="59">
      <t>ザセキ</t>
    </rPh>
    <phoneticPr fontId="1"/>
  </si>
  <si>
    <t>　　他の方や追加の座席を必要としない方は「大会専用バス希望座席数」の欄に「1」とご記入ください。</t>
    <rPh sb="2" eb="3">
      <t>ホカ</t>
    </rPh>
    <rPh sb="4" eb="5">
      <t>カタ</t>
    </rPh>
    <rPh sb="6" eb="8">
      <t>ツイカ</t>
    </rPh>
    <rPh sb="9" eb="11">
      <t>ザセキ</t>
    </rPh>
    <rPh sb="12" eb="14">
      <t>ヒツヨウ</t>
    </rPh>
    <rPh sb="18" eb="19">
      <t>カタ</t>
    </rPh>
    <rPh sb="21" eb="25">
      <t>タイカイセンヨウ</t>
    </rPh>
    <rPh sb="27" eb="29">
      <t>キボウ</t>
    </rPh>
    <rPh sb="29" eb="32">
      <t>ザセキスウ</t>
    </rPh>
    <rPh sb="34" eb="35">
      <t>ラン</t>
    </rPh>
    <rPh sb="41" eb="43">
      <t>キニュウ</t>
    </rPh>
    <phoneticPr fontId="1"/>
  </si>
  <si>
    <t>振込先は以下のとおりです。</t>
    <rPh sb="0" eb="3">
      <t>フリコミサキ</t>
    </rPh>
    <rPh sb="4" eb="6">
      <t>イカ</t>
    </rPh>
    <phoneticPr fontId="1"/>
  </si>
  <si>
    <t>振込先：ゆうちょ銀行　〇〇八（ゼロゼロハチ）支店　普通預金　1747383</t>
    <rPh sb="0" eb="3">
      <t>フリコミサキ</t>
    </rPh>
    <rPh sb="8" eb="10">
      <t>ギンコウ</t>
    </rPh>
    <rPh sb="11" eb="14">
      <t>００８</t>
    </rPh>
    <rPh sb="22" eb="24">
      <t>シテン</t>
    </rPh>
    <rPh sb="25" eb="27">
      <t>フツウ</t>
    </rPh>
    <rPh sb="27" eb="29">
      <t>ヨキン</t>
    </rPh>
    <phoneticPr fontId="1"/>
  </si>
  <si>
    <t>加入者名：トウダイオーエルケータイカイウンエイイインカイ</t>
    <rPh sb="0" eb="2">
      <t>カニュウ</t>
    </rPh>
    <rPh sb="2" eb="3">
      <t>シャ</t>
    </rPh>
    <rPh sb="3" eb="4">
      <t>メイ</t>
    </rPh>
    <phoneticPr fontId="1"/>
  </si>
  <si>
    <t>詳細は大会公式サイト</t>
    <rPh sb="0" eb="2">
      <t>ショウサイ</t>
    </rPh>
    <phoneticPr fontId="2"/>
  </si>
  <si>
    <t>◇年齢は2019年3月末時点で到達する年齢といたします。例:1999/1/20生ならば、20歳。</t>
    <rPh sb="1" eb="3">
      <t>ネンレイ</t>
    </rPh>
    <rPh sb="8" eb="9">
      <t>ネン</t>
    </rPh>
    <rPh sb="10" eb="11">
      <t>ツキ</t>
    </rPh>
    <rPh sb="11" eb="12">
      <t>マツ</t>
    </rPh>
    <rPh sb="12" eb="14">
      <t>ジテン</t>
    </rPh>
    <rPh sb="15" eb="17">
      <t>トウタツ</t>
    </rPh>
    <rPh sb="19" eb="21">
      <t>ネンレイ</t>
    </rPh>
    <rPh sb="28" eb="29">
      <t>レイ</t>
    </rPh>
    <rPh sb="39" eb="40">
      <t>ウ</t>
    </rPh>
    <rPh sb="46" eb="47">
      <t>サイ</t>
    </rPh>
    <phoneticPr fontId="2"/>
  </si>
  <si>
    <t>※　年齢は自動計算されます。</t>
    <rPh sb="5" eb="7">
      <t>ジドウ</t>
    </rPh>
    <rPh sb="7" eb="9">
      <t>ケイサン</t>
    </rPh>
    <phoneticPr fontId="2"/>
  </si>
  <si>
    <t>C-北東Ms</t>
    <rPh sb="2" eb="4">
      <t>ホクトウ</t>
    </rPh>
    <phoneticPr fontId="1"/>
  </si>
  <si>
    <t>C-北信越Ms</t>
    <rPh sb="2" eb="5">
      <t>ホクシンエツ</t>
    </rPh>
    <phoneticPr fontId="1"/>
  </si>
  <si>
    <t>C-北東Ws</t>
    <rPh sb="2" eb="4">
      <t>ホクトウ</t>
    </rPh>
    <phoneticPr fontId="1"/>
  </si>
  <si>
    <t>C-北信越Ws</t>
    <rPh sb="2" eb="5">
      <t>ホクシンエツ</t>
    </rPh>
    <phoneticPr fontId="1"/>
  </si>
  <si>
    <t>　　　また、「G(同伴)」を選ばれた方のEカードの欄は空白にしてください。</t>
    <rPh sb="9" eb="11">
      <t>ドウハン</t>
    </rPh>
    <rPh sb="14" eb="15">
      <t>エラ</t>
    </rPh>
    <rPh sb="18" eb="19">
      <t>カタ</t>
    </rPh>
    <rPh sb="25" eb="26">
      <t>ラン</t>
    </rPh>
    <rPh sb="27" eb="29">
      <t>クウハク</t>
    </rPh>
    <phoneticPr fontId="1"/>
  </si>
  <si>
    <t>◇大学院生は「一般」区分となります。</t>
    <rPh sb="1" eb="5">
      <t>ダイガクインセイ</t>
    </rPh>
    <rPh sb="7" eb="9">
      <t>イッパン</t>
    </rPh>
    <rPh sb="10" eb="12">
      <t>クブン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</si>
</sst>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
    <numFmt numFmtId="178" formatCode="00"/>
  </numFmts>
  <fonts count="21"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9"/>
      <name val="ＭＳ Ｐゴシック"/>
      <family val="3"/>
      <charset val="128"/>
    </font>
    <font>
      <b/>
      <sz val="10"/>
      <name val="ＭＳ Ｐゴシック"/>
      <family val="3"/>
      <charset val="128"/>
    </font>
    <font>
      <sz val="16"/>
      <name val="ＭＳ Ｐゴシック"/>
      <family val="3"/>
      <charset val="128"/>
    </font>
    <font>
      <sz val="16"/>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u/>
      <sz val="9"/>
      <color indexed="12"/>
      <name val="ＭＳ Ｐゴシック"/>
      <family val="3"/>
      <charset val="128"/>
    </font>
    <font>
      <b/>
      <u/>
      <sz val="9"/>
      <name val="ＭＳ Ｐゴシック"/>
      <family val="3"/>
      <charset val="128"/>
    </font>
    <font>
      <b/>
      <sz val="9"/>
      <name val="ＭＳ Ｐゴシック"/>
      <family val="3"/>
      <charset val="128"/>
    </font>
    <font>
      <sz val="9"/>
      <color indexed="47"/>
      <name val="ＭＳ Ｐゴシック"/>
      <family val="3"/>
      <charset val="128"/>
    </font>
    <font>
      <b/>
      <sz val="9"/>
      <color rgb="FFFF0000"/>
      <name val="ＭＳ Ｐゴシック"/>
      <family val="3"/>
      <charset val="128"/>
    </font>
    <font>
      <b/>
      <u/>
      <sz val="18"/>
      <name val="ＭＳ Ｐゴシック"/>
      <family val="3"/>
      <charset val="128"/>
    </font>
    <font>
      <sz val="9"/>
      <color rgb="FFFF0000"/>
      <name val="ＭＳ Ｐゴシック"/>
      <family val="3"/>
      <charset val="128"/>
    </font>
    <font>
      <sz val="9"/>
      <name val="ＭＳ Ｐゴシック"/>
      <family val="2"/>
      <charset val="128"/>
      <scheme val="minor"/>
    </font>
    <font>
      <u/>
      <sz val="11"/>
      <color theme="11"/>
      <name val="ＭＳ Ｐゴシック"/>
      <family val="2"/>
      <charset val="128"/>
      <scheme val="minor"/>
    </font>
    <font>
      <sz val="9"/>
      <color theme="9" tint="-0.249977111117893"/>
      <name val="ＭＳ Ｐゴシック"/>
      <family val="3"/>
      <charset val="128"/>
    </font>
    <font>
      <sz val="9"/>
      <color rgb="FFFF0000"/>
      <name val="ＭＳ Ｐゴシック"/>
      <family val="3"/>
      <charset val="128"/>
      <scheme val="minor"/>
    </font>
    <font>
      <sz val="9"/>
      <color rgb="FF00CCFF"/>
      <name val="ＭＳ Ｐゴシック"/>
      <family val="3"/>
      <charset val="128"/>
    </font>
  </fonts>
  <fills count="12">
    <fill>
      <patternFill patternType="none"/>
    </fill>
    <fill>
      <patternFill patternType="gray125"/>
    </fill>
    <fill>
      <patternFill patternType="solid">
        <fgColor rgb="FFFFA87D"/>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6" tint="0.39994506668294322"/>
        <bgColor indexed="64"/>
      </patternFill>
    </fill>
    <fill>
      <patternFill patternType="solid">
        <fgColor theme="8" tint="0.59996337778862885"/>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rgb="FF00CCFF"/>
        <bgColor indexed="64"/>
      </patternFill>
    </fill>
    <fill>
      <patternFill patternType="solid">
        <fgColor theme="9" tint="-0.249977111117893"/>
        <bgColor indexed="64"/>
      </patternFill>
    </fill>
    <fill>
      <patternFill patternType="solid">
        <fgColor theme="7" tint="0.59999389629810485"/>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right style="thin">
        <color auto="1"/>
      </right>
      <top/>
      <bottom/>
      <diagonal/>
    </border>
  </borders>
  <cellStyleXfs count="3">
    <xf numFmtId="0" fontId="0" fillId="0" borderId="0">
      <alignment vertical="center"/>
    </xf>
    <xf numFmtId="0" fontId="9" fillId="0" borderId="0" applyNumberFormat="0" applyFill="0" applyBorder="0" applyAlignment="0" applyProtection="0">
      <alignment vertical="top"/>
      <protection locked="0"/>
    </xf>
    <xf numFmtId="0" fontId="17" fillId="0" borderId="0" applyNumberFormat="0" applyFill="0" applyBorder="0" applyAlignment="0" applyProtection="0">
      <alignment vertical="center"/>
    </xf>
  </cellStyleXfs>
  <cellXfs count="138">
    <xf numFmtId="0" fontId="0" fillId="0" borderId="0" xfId="0">
      <alignment vertical="center"/>
    </xf>
    <xf numFmtId="0" fontId="3" fillId="0" borderId="0" xfId="0" applyFont="1" applyAlignment="1" applyProtection="1">
      <alignment vertical="center"/>
      <protection hidden="1"/>
    </xf>
    <xf numFmtId="49" fontId="3" fillId="0" borderId="0" xfId="0" applyNumberFormat="1" applyFont="1" applyAlignment="1" applyProtection="1">
      <alignment vertical="center"/>
      <protection hidden="1"/>
    </xf>
    <xf numFmtId="0" fontId="3" fillId="0" borderId="0" xfId="0" applyNumberFormat="1" applyFont="1" applyAlignment="1" applyProtection="1">
      <alignment vertical="center"/>
      <protection hidden="1"/>
    </xf>
    <xf numFmtId="0" fontId="3" fillId="0" borderId="11" xfId="0" applyFont="1" applyBorder="1" applyAlignment="1" applyProtection="1">
      <alignment vertical="center"/>
      <protection hidden="1"/>
    </xf>
    <xf numFmtId="49" fontId="3" fillId="0" borderId="0" xfId="0" applyNumberFormat="1" applyFont="1" applyBorder="1" applyAlignment="1" applyProtection="1">
      <alignment horizontal="center" vertical="center"/>
      <protection hidden="1"/>
    </xf>
    <xf numFmtId="176" fontId="3" fillId="0" borderId="4" xfId="0" applyNumberFormat="1" applyFont="1" applyBorder="1" applyAlignment="1" applyProtection="1">
      <alignment horizontal="right" vertical="center"/>
      <protection hidden="1"/>
    </xf>
    <xf numFmtId="0" fontId="8" fillId="0" borderId="0" xfId="0" applyFont="1" applyAlignment="1" applyProtection="1">
      <alignment vertical="center"/>
      <protection hidden="1"/>
    </xf>
    <xf numFmtId="0" fontId="8" fillId="0" borderId="0" xfId="0" applyFont="1" applyBorder="1" applyAlignment="1" applyProtection="1">
      <alignment vertical="center"/>
      <protection hidden="1"/>
    </xf>
    <xf numFmtId="0" fontId="8" fillId="0" borderId="0" xfId="0" applyNumberFormat="1" applyFont="1" applyAlignment="1" applyProtection="1">
      <alignment vertical="center"/>
      <protection hidden="1"/>
    </xf>
    <xf numFmtId="0" fontId="8" fillId="0" borderId="0" xfId="0" applyNumberFormat="1" applyFont="1" applyFill="1" applyBorder="1" applyAlignment="1" applyProtection="1">
      <alignment vertical="center"/>
      <protection hidden="1"/>
    </xf>
    <xf numFmtId="0" fontId="7" fillId="0" borderId="5" xfId="0" applyFont="1" applyBorder="1" applyAlignment="1" applyProtection="1">
      <alignment horizontal="center" vertical="center"/>
      <protection hidden="1"/>
    </xf>
    <xf numFmtId="0" fontId="8" fillId="0" borderId="4" xfId="0" applyFont="1" applyBorder="1" applyAlignment="1" applyProtection="1">
      <alignment horizontal="center" vertical="center"/>
      <protection hidden="1"/>
    </xf>
    <xf numFmtId="0" fontId="8" fillId="0" borderId="8" xfId="0" applyFont="1" applyBorder="1" applyAlignment="1" applyProtection="1">
      <alignment horizontal="center" vertical="center"/>
      <protection hidden="1"/>
    </xf>
    <xf numFmtId="0" fontId="7" fillId="0" borderId="0" xfId="0" applyFont="1">
      <alignment vertical="center"/>
    </xf>
    <xf numFmtId="0" fontId="7" fillId="3" borderId="0" xfId="0" applyFont="1" applyFill="1">
      <alignment vertical="center"/>
    </xf>
    <xf numFmtId="0" fontId="9" fillId="0" borderId="0" xfId="1" applyAlignment="1" applyProtection="1">
      <alignment vertical="center"/>
    </xf>
    <xf numFmtId="0" fontId="9" fillId="0" borderId="0" xfId="1" applyFont="1" applyAlignment="1" applyProtection="1">
      <alignment vertical="center"/>
    </xf>
    <xf numFmtId="0" fontId="3" fillId="0" borderId="0" xfId="0" applyFont="1" applyFill="1" applyAlignment="1" applyProtection="1">
      <alignment horizontal="center" vertical="center"/>
      <protection hidden="1"/>
    </xf>
    <xf numFmtId="0" fontId="3" fillId="0" borderId="0" xfId="0" applyFont="1" applyFill="1" applyAlignment="1" applyProtection="1">
      <alignment horizontal="right" vertical="center"/>
      <protection hidden="1"/>
    </xf>
    <xf numFmtId="0" fontId="3" fillId="0" borderId="0" xfId="0" applyFont="1" applyAlignment="1" applyProtection="1">
      <alignment horizontal="right" vertical="center"/>
      <protection hidden="1"/>
    </xf>
    <xf numFmtId="0" fontId="3" fillId="0" borderId="0" xfId="0" applyFont="1" applyFill="1" applyBorder="1" applyAlignment="1" applyProtection="1">
      <alignment horizontal="right" vertical="center"/>
      <protection hidden="1"/>
    </xf>
    <xf numFmtId="0" fontId="16" fillId="0" borderId="0" xfId="0" applyFont="1">
      <alignment vertical="center"/>
    </xf>
    <xf numFmtId="0" fontId="10" fillId="4" borderId="0" xfId="0" applyFont="1" applyFill="1" applyAlignment="1" applyProtection="1">
      <alignment horizontal="center" vertical="top" wrapText="1"/>
      <protection hidden="1"/>
    </xf>
    <xf numFmtId="49" fontId="8" fillId="5" borderId="0" xfId="0" applyNumberFormat="1" applyFont="1" applyFill="1" applyAlignment="1" applyProtection="1">
      <alignment horizontal="center" vertical="center"/>
      <protection hidden="1"/>
    </xf>
    <xf numFmtId="49" fontId="3" fillId="5" borderId="0" xfId="0" applyNumberFormat="1" applyFont="1" applyFill="1" applyAlignment="1" applyProtection="1">
      <alignment horizontal="center" vertical="center"/>
      <protection hidden="1"/>
    </xf>
    <xf numFmtId="0" fontId="8" fillId="5" borderId="0" xfId="0" applyFont="1" applyFill="1" applyAlignment="1" applyProtection="1">
      <alignment horizontal="center" vertical="center"/>
      <protection hidden="1"/>
    </xf>
    <xf numFmtId="0" fontId="8" fillId="5" borderId="0" xfId="0" applyFont="1" applyFill="1" applyAlignment="1" applyProtection="1">
      <alignment horizontal="center" vertical="center" wrapText="1"/>
      <protection hidden="1"/>
    </xf>
    <xf numFmtId="49" fontId="3" fillId="4" borderId="0" xfId="0" applyNumberFormat="1" applyFont="1" applyFill="1" applyAlignment="1" applyProtection="1">
      <alignment horizontal="center" vertical="center"/>
      <protection hidden="1"/>
    </xf>
    <xf numFmtId="0" fontId="14" fillId="0" borderId="0" xfId="0" applyFont="1" applyAlignment="1" applyProtection="1">
      <alignment vertical="center"/>
    </xf>
    <xf numFmtId="0" fontId="3" fillId="0" borderId="0" xfId="0" applyFont="1" applyAlignment="1" applyProtection="1">
      <alignment vertical="center"/>
    </xf>
    <xf numFmtId="0" fontId="8" fillId="0" borderId="0" xfId="0" applyFont="1" applyAlignment="1" applyProtection="1">
      <alignment vertical="center"/>
    </xf>
    <xf numFmtId="0" fontId="10" fillId="0" borderId="0" xfId="0" applyFont="1" applyAlignment="1" applyProtection="1">
      <alignment vertical="center"/>
    </xf>
    <xf numFmtId="0" fontId="11" fillId="0" borderId="0" xfId="0" applyFont="1" applyAlignment="1" applyProtection="1">
      <alignment vertical="center"/>
    </xf>
    <xf numFmtId="0" fontId="13" fillId="0" borderId="0" xfId="0" applyFont="1" applyAlignment="1" applyProtection="1">
      <alignment vertical="center"/>
    </xf>
    <xf numFmtId="0" fontId="8" fillId="2" borderId="0" xfId="0" applyFont="1" applyFill="1" applyAlignment="1" applyProtection="1">
      <alignment vertical="center"/>
    </xf>
    <xf numFmtId="0" fontId="0" fillId="0" borderId="0" xfId="0" applyAlignment="1" applyProtection="1">
      <protection locked="0"/>
    </xf>
    <xf numFmtId="0" fontId="0" fillId="0" borderId="0" xfId="0" applyProtection="1">
      <alignment vertical="center"/>
      <protection locked="0"/>
    </xf>
    <xf numFmtId="0" fontId="5" fillId="0" borderId="0" xfId="0" applyFont="1" applyAlignment="1" applyProtection="1"/>
    <xf numFmtId="0" fontId="6" fillId="0" borderId="0" xfId="0" applyFont="1" applyAlignment="1" applyProtection="1"/>
    <xf numFmtId="0" fontId="0" fillId="0" borderId="0" xfId="0" applyAlignment="1" applyProtection="1"/>
    <xf numFmtId="0" fontId="0" fillId="0" borderId="0" xfId="0" applyProtection="1">
      <alignment vertical="center"/>
    </xf>
    <xf numFmtId="0" fontId="3" fillId="0" borderId="4" xfId="0" applyFont="1" applyBorder="1" applyAlignment="1" applyProtection="1">
      <alignment horizontal="center" vertical="center"/>
    </xf>
    <xf numFmtId="0" fontId="8" fillId="0" borderId="0" xfId="0" applyFont="1" applyAlignment="1" applyProtection="1"/>
    <xf numFmtId="176" fontId="8" fillId="0" borderId="0" xfId="0" applyNumberFormat="1" applyFont="1" applyAlignment="1" applyProtection="1"/>
    <xf numFmtId="0" fontId="8" fillId="0" borderId="0" xfId="0" applyFont="1" applyProtection="1">
      <alignment vertical="center"/>
    </xf>
    <xf numFmtId="0" fontId="3" fillId="0" borderId="0" xfId="0" applyFont="1" applyAlignment="1" applyProtection="1">
      <alignment horizontal="center" vertical="center"/>
      <protection locked="0" hidden="1"/>
    </xf>
    <xf numFmtId="0" fontId="8" fillId="0" borderId="0" xfId="0" applyFont="1" applyAlignment="1" applyProtection="1">
      <alignment horizontal="center" vertical="center"/>
      <protection locked="0" hidden="1"/>
    </xf>
    <xf numFmtId="49" fontId="8" fillId="0" borderId="0" xfId="0" applyNumberFormat="1" applyFont="1" applyAlignment="1" applyProtection="1">
      <alignment horizontal="center" vertical="center"/>
      <protection locked="0" hidden="1"/>
    </xf>
    <xf numFmtId="49" fontId="3" fillId="0" borderId="0" xfId="0" applyNumberFormat="1" applyFont="1" applyFill="1" applyAlignment="1" applyProtection="1">
      <alignment horizontal="center" vertical="center"/>
      <protection locked="0" hidden="1"/>
    </xf>
    <xf numFmtId="0" fontId="7" fillId="0" borderId="0" xfId="0" applyFont="1" applyAlignment="1" applyProtection="1">
      <alignment horizontal="center" vertical="center"/>
      <protection locked="0"/>
    </xf>
    <xf numFmtId="0" fontId="3" fillId="0" borderId="0" xfId="0" applyFont="1" applyFill="1" applyBorder="1" applyAlignment="1" applyProtection="1">
      <alignment horizontal="center" vertical="center"/>
      <protection hidden="1"/>
    </xf>
    <xf numFmtId="0" fontId="8" fillId="5" borderId="0" xfId="0" applyFont="1" applyFill="1" applyBorder="1" applyAlignment="1" applyProtection="1">
      <alignment horizontal="center" vertical="center"/>
    </xf>
    <xf numFmtId="0" fontId="8" fillId="0" borderId="0" xfId="0" applyFont="1" applyAlignment="1" applyProtection="1">
      <alignment horizontal="center" vertical="center" wrapText="1"/>
      <protection locked="0" hidden="1"/>
    </xf>
    <xf numFmtId="0" fontId="8" fillId="0" borderId="0" xfId="0" applyNumberFormat="1" applyFont="1" applyFill="1" applyAlignment="1" applyProtection="1">
      <alignment horizontal="center" vertical="center" wrapText="1"/>
      <protection locked="0" hidden="1"/>
    </xf>
    <xf numFmtId="0" fontId="3" fillId="0" borderId="0" xfId="0" applyFont="1" applyAlignment="1" applyProtection="1">
      <alignment horizontal="center" vertical="center" wrapText="1"/>
      <protection locked="0" hidden="1"/>
    </xf>
    <xf numFmtId="49" fontId="8" fillId="5" borderId="0" xfId="0" applyNumberFormat="1" applyFont="1" applyFill="1" applyAlignment="1" applyProtection="1">
      <alignment horizontal="center" vertical="center" wrapText="1"/>
      <protection hidden="1"/>
    </xf>
    <xf numFmtId="0" fontId="8" fillId="5" borderId="0" xfId="0" applyNumberFormat="1" applyFont="1" applyFill="1" applyAlignment="1" applyProtection="1">
      <alignment horizontal="center" vertical="center" wrapText="1"/>
      <protection hidden="1"/>
    </xf>
    <xf numFmtId="49" fontId="8" fillId="0" borderId="0" xfId="0" applyNumberFormat="1" applyFont="1" applyAlignment="1" applyProtection="1">
      <alignment horizontal="center" vertical="center" wrapText="1"/>
      <protection locked="0" hidden="1"/>
    </xf>
    <xf numFmtId="0" fontId="8" fillId="5" borderId="0" xfId="0" applyFont="1" applyFill="1" applyBorder="1" applyAlignment="1" applyProtection="1">
      <alignment horizontal="center" vertical="center" wrapText="1"/>
      <protection hidden="1"/>
    </xf>
    <xf numFmtId="0" fontId="3" fillId="4" borderId="0" xfId="0" applyFont="1" applyFill="1" applyAlignment="1" applyProtection="1">
      <alignment horizontal="center" vertical="center"/>
      <protection hidden="1"/>
    </xf>
    <xf numFmtId="0" fontId="7" fillId="0" borderId="0" xfId="0" applyFont="1" applyAlignment="1" applyProtection="1">
      <alignment horizontal="center" vertical="center" wrapText="1"/>
      <protection locked="0" hidden="1"/>
    </xf>
    <xf numFmtId="176" fontId="7" fillId="0" borderId="0" xfId="0" applyNumberFormat="1" applyFont="1" applyAlignment="1" applyProtection="1">
      <alignment horizontal="center" vertical="center"/>
      <protection locked="0" hidden="1"/>
    </xf>
    <xf numFmtId="49" fontId="7" fillId="0" borderId="0" xfId="0" applyNumberFormat="1" applyFont="1" applyAlignment="1" applyProtection="1">
      <alignment horizontal="center" vertical="center"/>
      <protection locked="0" hidden="1"/>
    </xf>
    <xf numFmtId="0" fontId="7" fillId="0" borderId="0" xfId="0" applyNumberFormat="1" applyFont="1" applyFill="1" applyAlignment="1" applyProtection="1">
      <alignment horizontal="center" vertical="center" wrapText="1"/>
      <protection locked="0" hidden="1"/>
    </xf>
    <xf numFmtId="49" fontId="7" fillId="0" borderId="0" xfId="0" applyNumberFormat="1" applyFont="1" applyAlignment="1" applyProtection="1">
      <alignment horizontal="center" vertical="center" wrapText="1"/>
      <protection locked="0" hidden="1"/>
    </xf>
    <xf numFmtId="0" fontId="8" fillId="0" borderId="0" xfId="0" applyNumberFormat="1" applyFont="1" applyAlignment="1" applyProtection="1">
      <alignment horizontal="center" vertical="center"/>
      <protection locked="0" hidden="1"/>
    </xf>
    <xf numFmtId="0" fontId="3" fillId="7" borderId="0" xfId="0" applyFont="1" applyFill="1" applyAlignment="1" applyProtection="1">
      <alignment horizontal="center" vertical="center"/>
      <protection hidden="1"/>
    </xf>
    <xf numFmtId="0" fontId="8" fillId="5" borderId="0" xfId="0" applyNumberFormat="1" applyFont="1" applyFill="1" applyAlignment="1" applyProtection="1">
      <alignment horizontal="center" vertical="center"/>
      <protection hidden="1"/>
    </xf>
    <xf numFmtId="0" fontId="8" fillId="0" borderId="0" xfId="0" applyNumberFormat="1" applyFont="1" applyFill="1" applyAlignment="1" applyProtection="1">
      <alignment horizontal="center" vertical="center"/>
      <protection hidden="1"/>
    </xf>
    <xf numFmtId="14" fontId="8" fillId="0" borderId="0" xfId="0" applyNumberFormat="1" applyFont="1" applyAlignment="1" applyProtection="1">
      <alignment horizontal="center" vertical="center"/>
      <protection locked="0" hidden="1"/>
    </xf>
    <xf numFmtId="20" fontId="8" fillId="0" borderId="0" xfId="0" applyNumberFormat="1" applyFont="1" applyAlignment="1" applyProtection="1">
      <alignment horizontal="center" vertical="center"/>
      <protection locked="0" hidden="1"/>
    </xf>
    <xf numFmtId="0" fontId="7" fillId="0" borderId="0" xfId="0" applyFont="1" applyFill="1">
      <alignment vertical="center"/>
    </xf>
    <xf numFmtId="14" fontId="3" fillId="5" borderId="0" xfId="0" applyNumberFormat="1" applyFont="1" applyFill="1" applyAlignment="1" applyProtection="1">
      <alignment horizontal="center" vertical="center"/>
      <protection hidden="1"/>
    </xf>
    <xf numFmtId="49" fontId="3" fillId="8" borderId="0" xfId="0" applyNumberFormat="1" applyFont="1" applyFill="1" applyAlignment="1" applyProtection="1">
      <alignment horizontal="center" vertical="center"/>
      <protection hidden="1"/>
    </xf>
    <xf numFmtId="0" fontId="8" fillId="9" borderId="0" xfId="0" applyFont="1" applyFill="1" applyAlignment="1" applyProtection="1">
      <alignment vertical="center"/>
    </xf>
    <xf numFmtId="0" fontId="8" fillId="4" borderId="0" xfId="0" applyFont="1" applyFill="1" applyAlignment="1" applyProtection="1">
      <alignment horizontal="center" wrapText="1"/>
      <protection hidden="1"/>
    </xf>
    <xf numFmtId="0" fontId="8" fillId="5" borderId="0" xfId="0" applyNumberFormat="1" applyFont="1" applyFill="1" applyAlignment="1" applyProtection="1">
      <alignment horizontal="center" vertical="center"/>
      <protection locked="0" hidden="1"/>
    </xf>
    <xf numFmtId="0" fontId="8" fillId="0" borderId="0" xfId="0" applyNumberFormat="1" applyFont="1" applyFill="1" applyAlignment="1" applyProtection="1">
      <alignment horizontal="center" vertical="center"/>
      <protection locked="0" hidden="1"/>
    </xf>
    <xf numFmtId="0" fontId="8" fillId="0" borderId="0" xfId="0" applyFont="1" applyFill="1" applyAlignment="1" applyProtection="1">
      <alignment horizontal="center" vertical="center"/>
      <protection hidden="1"/>
    </xf>
    <xf numFmtId="0" fontId="19" fillId="10" borderId="0" xfId="0" applyFont="1" applyFill="1" applyAlignment="1" applyProtection="1">
      <alignment vertical="center"/>
    </xf>
    <xf numFmtId="177" fontId="8" fillId="5" borderId="0" xfId="0" applyNumberFormat="1" applyFont="1" applyFill="1" applyAlignment="1" applyProtection="1">
      <alignment horizontal="center" vertical="center"/>
      <protection hidden="1"/>
    </xf>
    <xf numFmtId="177" fontId="8" fillId="0" borderId="0" xfId="0" applyNumberFormat="1" applyFont="1" applyAlignment="1" applyProtection="1">
      <alignment horizontal="center" vertical="center"/>
      <protection locked="0" hidden="1"/>
    </xf>
    <xf numFmtId="177" fontId="0" fillId="0" borderId="0" xfId="0" applyNumberFormat="1" applyProtection="1">
      <alignment vertical="center"/>
      <protection locked="0"/>
    </xf>
    <xf numFmtId="178" fontId="8" fillId="5" borderId="0" xfId="0" applyNumberFormat="1" applyFont="1" applyFill="1" applyAlignment="1" applyProtection="1">
      <alignment horizontal="center" vertical="center"/>
      <protection hidden="1"/>
    </xf>
    <xf numFmtId="178" fontId="8" fillId="0" borderId="0" xfId="0" applyNumberFormat="1" applyFont="1" applyAlignment="1" applyProtection="1">
      <alignment horizontal="center" vertical="center"/>
      <protection locked="0" hidden="1"/>
    </xf>
    <xf numFmtId="178" fontId="0" fillId="0" borderId="0" xfId="0" applyNumberFormat="1" applyProtection="1">
      <alignment vertical="center"/>
      <protection locked="0"/>
    </xf>
    <xf numFmtId="0" fontId="0" fillId="0" borderId="0" xfId="0" applyAlignment="1" applyProtection="1">
      <alignment horizontal="right" vertical="center"/>
    </xf>
    <xf numFmtId="0" fontId="3" fillId="0" borderId="0" xfId="0" applyFont="1" applyAlignment="1" applyProtection="1">
      <alignment vertical="center" wrapText="1"/>
    </xf>
    <xf numFmtId="0" fontId="8" fillId="0" borderId="0" xfId="0" applyFont="1" applyAlignment="1" applyProtection="1">
      <alignment vertical="center" wrapText="1"/>
    </xf>
    <xf numFmtId="0" fontId="19" fillId="11" borderId="0" xfId="0" applyFont="1" applyFill="1" applyAlignment="1" applyProtection="1">
      <alignment vertical="center"/>
    </xf>
    <xf numFmtId="176" fontId="3" fillId="0" borderId="4" xfId="0" applyNumberFormat="1" applyFont="1" applyBorder="1" applyAlignment="1" applyProtection="1"/>
    <xf numFmtId="176" fontId="8" fillId="5" borderId="0" xfId="0" applyNumberFormat="1" applyFont="1" applyFill="1" applyAlignment="1" applyProtection="1">
      <alignment horizontal="center" vertical="center"/>
      <protection hidden="1"/>
    </xf>
    <xf numFmtId="0" fontId="8" fillId="0" borderId="0" xfId="0" applyFont="1" applyFill="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0" fillId="0" borderId="0" xfId="0" applyAlignment="1" applyProtection="1">
      <alignment vertical="center" wrapText="1"/>
    </xf>
    <xf numFmtId="0" fontId="4" fillId="6" borderId="1" xfId="0" applyFont="1" applyFill="1" applyBorder="1" applyAlignment="1" applyProtection="1">
      <alignment horizontal="center" vertical="center"/>
      <protection hidden="1"/>
    </xf>
    <xf numFmtId="0" fontId="4" fillId="6" borderId="2" xfId="0" applyFont="1" applyFill="1" applyBorder="1" applyAlignment="1" applyProtection="1">
      <alignment horizontal="center" vertical="center"/>
      <protection hidden="1"/>
    </xf>
    <xf numFmtId="0" fontId="4" fillId="6" borderId="3" xfId="0" applyFont="1" applyFill="1" applyBorder="1" applyAlignment="1" applyProtection="1">
      <alignment horizontal="center" vertical="center"/>
      <protection hidden="1"/>
    </xf>
    <xf numFmtId="49" fontId="4" fillId="6" borderId="4" xfId="0" applyNumberFormat="1" applyFont="1" applyFill="1" applyBorder="1" applyAlignment="1" applyProtection="1">
      <alignment horizontal="center" vertical="center"/>
      <protection hidden="1"/>
    </xf>
    <xf numFmtId="49" fontId="3" fillId="0" borderId="1" xfId="0" applyNumberFormat="1" applyFont="1" applyBorder="1" applyAlignment="1" applyProtection="1">
      <alignment vertical="center" wrapText="1"/>
      <protection locked="0" hidden="1"/>
    </xf>
    <xf numFmtId="49" fontId="3" fillId="0" borderId="3" xfId="0" applyNumberFormat="1" applyFont="1" applyBorder="1" applyAlignment="1" applyProtection="1">
      <alignment vertical="center" wrapText="1"/>
      <protection locked="0" hidden="1"/>
    </xf>
    <xf numFmtId="0" fontId="8" fillId="0" borderId="5" xfId="0" applyFont="1" applyBorder="1" applyAlignment="1" applyProtection="1">
      <alignment horizontal="center" vertical="center" wrapText="1"/>
      <protection hidden="1"/>
    </xf>
    <xf numFmtId="0" fontId="8" fillId="0" borderId="8" xfId="0" applyFont="1" applyBorder="1" applyAlignment="1" applyProtection="1">
      <alignment horizontal="center" vertical="center" wrapText="1"/>
      <protection hidden="1"/>
    </xf>
    <xf numFmtId="176" fontId="8" fillId="0" borderId="6" xfId="0" applyNumberFormat="1" applyFont="1" applyBorder="1" applyAlignment="1" applyProtection="1">
      <alignment horizontal="center" vertical="center" wrapText="1"/>
      <protection locked="0" hidden="1"/>
    </xf>
    <xf numFmtId="176" fontId="3" fillId="0" borderId="7" xfId="0" applyNumberFormat="1" applyFont="1" applyBorder="1" applyAlignment="1" applyProtection="1">
      <alignment horizontal="center" vertical="center" wrapText="1"/>
      <protection locked="0" hidden="1"/>
    </xf>
    <xf numFmtId="176" fontId="3" fillId="0" borderId="9" xfId="0" applyNumberFormat="1" applyFont="1" applyBorder="1" applyAlignment="1" applyProtection="1">
      <alignment horizontal="center" vertical="center" wrapText="1"/>
      <protection locked="0" hidden="1"/>
    </xf>
    <xf numFmtId="176" fontId="3" fillId="0" borderId="10" xfId="0" applyNumberFormat="1" applyFont="1" applyBorder="1" applyAlignment="1" applyProtection="1">
      <alignment horizontal="center" vertical="center" wrapText="1"/>
      <protection locked="0" hidden="1"/>
    </xf>
    <xf numFmtId="49" fontId="3" fillId="0" borderId="1" xfId="0" applyNumberFormat="1" applyFont="1" applyBorder="1" applyAlignment="1" applyProtection="1">
      <alignment horizontal="center" vertical="center" wrapText="1"/>
      <protection locked="0" hidden="1"/>
    </xf>
    <xf numFmtId="49" fontId="3" fillId="0" borderId="3" xfId="0" applyNumberFormat="1" applyFont="1" applyBorder="1" applyAlignment="1" applyProtection="1">
      <alignment horizontal="center" vertical="center" wrapText="1"/>
      <protection locked="0" hidden="1"/>
    </xf>
    <xf numFmtId="0" fontId="3" fillId="0" borderId="6" xfId="0" applyNumberFormat="1" applyFont="1" applyBorder="1" applyAlignment="1" applyProtection="1">
      <alignment vertical="center" wrapText="1"/>
      <protection locked="0" hidden="1"/>
    </xf>
    <xf numFmtId="0" fontId="3" fillId="0" borderId="7" xfId="0" applyNumberFormat="1" applyFont="1" applyBorder="1" applyAlignment="1" applyProtection="1">
      <alignment vertical="center" wrapText="1"/>
      <protection locked="0" hidden="1"/>
    </xf>
    <xf numFmtId="0" fontId="3" fillId="0" borderId="9" xfId="0" applyNumberFormat="1" applyFont="1" applyBorder="1" applyAlignment="1" applyProtection="1">
      <alignment vertical="center" wrapText="1"/>
      <protection locked="0" hidden="1"/>
    </xf>
    <xf numFmtId="0" fontId="3" fillId="0" borderId="10" xfId="0" applyNumberFormat="1" applyFont="1" applyBorder="1" applyAlignment="1" applyProtection="1">
      <alignment vertical="center" wrapText="1"/>
      <protection locked="0" hidden="1"/>
    </xf>
    <xf numFmtId="49" fontId="3" fillId="0" borderId="6" xfId="0" applyNumberFormat="1" applyFont="1" applyBorder="1" applyAlignment="1" applyProtection="1">
      <alignment vertical="center" wrapText="1"/>
      <protection locked="0" hidden="1"/>
    </xf>
    <xf numFmtId="49" fontId="3" fillId="0" borderId="7" xfId="0" applyNumberFormat="1" applyFont="1" applyBorder="1" applyAlignment="1" applyProtection="1">
      <alignment vertical="center" wrapText="1"/>
      <protection locked="0" hidden="1"/>
    </xf>
    <xf numFmtId="49" fontId="3" fillId="0" borderId="9" xfId="0" applyNumberFormat="1" applyFont="1" applyBorder="1" applyAlignment="1" applyProtection="1">
      <alignment vertical="center" wrapText="1"/>
      <protection locked="0" hidden="1"/>
    </xf>
    <xf numFmtId="49" fontId="3" fillId="0" borderId="10" xfId="0" applyNumberFormat="1" applyFont="1" applyBorder="1" applyAlignment="1" applyProtection="1">
      <alignment vertical="center" wrapText="1"/>
      <protection locked="0" hidden="1"/>
    </xf>
    <xf numFmtId="49" fontId="3" fillId="0" borderId="6" xfId="0" applyNumberFormat="1" applyFont="1" applyBorder="1" applyAlignment="1" applyProtection="1">
      <alignment horizontal="left" vertical="center" wrapText="1"/>
      <protection locked="0" hidden="1"/>
    </xf>
    <xf numFmtId="49" fontId="3" fillId="0" borderId="7" xfId="0" applyNumberFormat="1" applyFont="1" applyBorder="1" applyAlignment="1" applyProtection="1">
      <alignment horizontal="left" vertical="center" wrapText="1"/>
      <protection locked="0" hidden="1"/>
    </xf>
    <xf numFmtId="0" fontId="8" fillId="0" borderId="12" xfId="0" applyFont="1" applyBorder="1" applyAlignment="1" applyProtection="1">
      <alignment horizontal="center" vertical="center" wrapText="1"/>
      <protection hidden="1"/>
    </xf>
    <xf numFmtId="49" fontId="3" fillId="0" borderId="11" xfId="0" applyNumberFormat="1" applyFont="1" applyBorder="1" applyAlignment="1" applyProtection="1">
      <alignment horizontal="center" vertical="center" wrapText="1"/>
      <protection locked="0" hidden="1"/>
    </xf>
    <xf numFmtId="49" fontId="3" fillId="0" borderId="13" xfId="0" applyNumberFormat="1" applyFont="1" applyBorder="1" applyAlignment="1" applyProtection="1">
      <alignment horizontal="center" vertical="center" wrapText="1"/>
      <protection locked="0" hidden="1"/>
    </xf>
    <xf numFmtId="49" fontId="3" fillId="0" borderId="9" xfId="0" applyNumberFormat="1" applyFont="1" applyBorder="1" applyAlignment="1" applyProtection="1">
      <alignment horizontal="center" vertical="center" wrapText="1"/>
      <protection locked="0" hidden="1"/>
    </xf>
    <xf numFmtId="49" fontId="3" fillId="0" borderId="10" xfId="0" applyNumberFormat="1" applyFont="1" applyBorder="1" applyAlignment="1" applyProtection="1">
      <alignment horizontal="center" vertical="center" wrapText="1"/>
      <protection locked="0" hidden="1"/>
    </xf>
    <xf numFmtId="49" fontId="3" fillId="4" borderId="0" xfId="0" applyNumberFormat="1" applyFont="1" applyFill="1" applyAlignment="1" applyProtection="1">
      <alignment horizontal="center" vertical="center" wrapText="1"/>
      <protection hidden="1"/>
    </xf>
    <xf numFmtId="0" fontId="8" fillId="4" borderId="0" xfId="0" applyFont="1" applyFill="1" applyAlignment="1" applyProtection="1">
      <alignment horizontal="center" vertical="center"/>
    </xf>
    <xf numFmtId="0" fontId="3" fillId="4" borderId="0" xfId="0" applyNumberFormat="1" applyFont="1" applyFill="1" applyAlignment="1" applyProtection="1">
      <alignment horizontal="center" vertical="center" wrapText="1"/>
      <protection hidden="1"/>
    </xf>
    <xf numFmtId="0" fontId="8" fillId="4" borderId="0" xfId="0" applyFont="1" applyFill="1" applyAlignment="1" applyProtection="1">
      <alignment horizontal="center" vertical="center" wrapText="1"/>
    </xf>
    <xf numFmtId="0" fontId="3"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protection hidden="1"/>
    </xf>
    <xf numFmtId="49" fontId="8" fillId="4" borderId="0" xfId="0" applyNumberFormat="1" applyFont="1" applyFill="1" applyAlignment="1" applyProtection="1">
      <alignment horizontal="center" vertical="center" wrapText="1"/>
      <protection hidden="1"/>
    </xf>
    <xf numFmtId="0" fontId="8" fillId="4" borderId="0" xfId="0" applyFont="1" applyFill="1" applyAlignment="1" applyProtection="1">
      <alignment horizontal="center" wrapText="1"/>
      <protection locked="0" hidden="1"/>
    </xf>
    <xf numFmtId="49" fontId="3" fillId="4" borderId="0" xfId="0" applyNumberFormat="1" applyFont="1" applyFill="1" applyAlignment="1" applyProtection="1">
      <alignment horizontal="center" vertical="center"/>
      <protection hidden="1"/>
    </xf>
    <xf numFmtId="0" fontId="3" fillId="4" borderId="0" xfId="0"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xf>
    <xf numFmtId="49" fontId="8" fillId="4" borderId="0" xfId="0" applyNumberFormat="1" applyFont="1" applyFill="1" applyAlignment="1" applyProtection="1">
      <alignment horizontal="center" vertical="center"/>
      <protection hidden="1"/>
    </xf>
    <xf numFmtId="0" fontId="8" fillId="4" borderId="0" xfId="0" applyFont="1" applyFill="1" applyAlignment="1" applyProtection="1">
      <alignment horizontal="center" vertical="center" wrapText="1"/>
      <protection hidden="1"/>
    </xf>
  </cellXfs>
  <cellStyles count="3">
    <cellStyle name="ハイパーリンク" xfId="1" builtinId="8"/>
    <cellStyle name="標準" xfId="0" builtinId="0"/>
    <cellStyle name="表示済みのハイパーリンク" xfId="2" builtinId="9" hidden="1"/>
  </cellStyles>
  <dxfs count="15">
    <dxf>
      <fill>
        <patternFill>
          <bgColor rgb="FF00CCFF"/>
        </patternFill>
      </fill>
    </dxf>
    <dxf>
      <fill>
        <patternFill>
          <bgColor rgb="FF00CCFF"/>
        </patternFill>
      </fill>
    </dxf>
    <dxf>
      <fill>
        <patternFill>
          <bgColor theme="9" tint="0.39994506668294322"/>
        </patternFill>
      </fill>
    </dxf>
    <dxf>
      <fill>
        <patternFill>
          <bgColor theme="9" tint="0.39994506668294322"/>
        </patternFill>
      </fill>
    </dxf>
    <dxf>
      <fill>
        <patternFill>
          <bgColor theme="7" tint="0.59996337778862885"/>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24994659260841701"/>
        </patternFill>
      </fill>
    </dxf>
    <dxf>
      <fill>
        <patternFill>
          <bgColor theme="9"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00CCFF"/>
      <color rgb="FF0099CC"/>
      <color rgb="FF0DC0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40%20entrysheet%20ver1.1(nopas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line"/>
      <sheetName val="Check"/>
      <sheetName val="Enter"/>
      <sheetName val="リスト"/>
      <sheetName val="クラスデータ "/>
    </sheetNames>
    <sheetDataSet>
      <sheetData sheetId="0"/>
      <sheetData sheetId="1"/>
      <sheetData sheetId="2"/>
      <sheetData sheetId="3">
        <row r="2">
          <cell r="C2" t="str">
            <v>M21E</v>
          </cell>
        </row>
        <row r="3">
          <cell r="C3" t="str">
            <v>M21A</v>
          </cell>
        </row>
        <row r="4">
          <cell r="C4" t="str">
            <v>M21AS</v>
          </cell>
        </row>
        <row r="5">
          <cell r="C5" t="str">
            <v>M35A</v>
          </cell>
        </row>
        <row r="6">
          <cell r="C6" t="str">
            <v>M45A</v>
          </cell>
        </row>
        <row r="7">
          <cell r="C7" t="str">
            <v>M55A</v>
          </cell>
        </row>
        <row r="8">
          <cell r="C8" t="str">
            <v>M65A</v>
          </cell>
        </row>
        <row r="9">
          <cell r="C9" t="str">
            <v>M75A</v>
          </cell>
        </row>
        <row r="10">
          <cell r="C10" t="str">
            <v>M85A</v>
          </cell>
        </row>
        <row r="11">
          <cell r="C11" t="str">
            <v>M20A</v>
          </cell>
        </row>
        <row r="12">
          <cell r="C12" t="str">
            <v>M18A</v>
          </cell>
        </row>
        <row r="13">
          <cell r="C13" t="str">
            <v>M15A</v>
          </cell>
        </row>
        <row r="14">
          <cell r="C14" t="str">
            <v>M12</v>
          </cell>
        </row>
        <row r="15">
          <cell r="C15" t="str">
            <v>M10</v>
          </cell>
        </row>
        <row r="16">
          <cell r="C16" t="str">
            <v>M15B</v>
          </cell>
        </row>
        <row r="17">
          <cell r="C17" t="str">
            <v>M18B</v>
          </cell>
        </row>
        <row r="18">
          <cell r="C18" t="str">
            <v>M20B</v>
          </cell>
        </row>
        <row r="19">
          <cell r="C19" t="str">
            <v>M21B</v>
          </cell>
        </row>
        <row r="20">
          <cell r="C20" t="str">
            <v>M35B</v>
          </cell>
        </row>
        <row r="21">
          <cell r="C21" t="str">
            <v>M50B</v>
          </cell>
        </row>
        <row r="22">
          <cell r="C22" t="str">
            <v>M65B</v>
          </cell>
        </row>
        <row r="23">
          <cell r="C23" t="str">
            <v>M20C</v>
          </cell>
        </row>
        <row r="24">
          <cell r="C24" t="str">
            <v>M21C</v>
          </cell>
        </row>
        <row r="25">
          <cell r="C25" t="str">
            <v>W21E</v>
          </cell>
        </row>
        <row r="26">
          <cell r="C26" t="str">
            <v>W21A</v>
          </cell>
        </row>
        <row r="27">
          <cell r="C27" t="str">
            <v>W21AS</v>
          </cell>
        </row>
        <row r="28">
          <cell r="C28" t="str">
            <v>W35A</v>
          </cell>
        </row>
        <row r="29">
          <cell r="C29" t="str">
            <v>W45A</v>
          </cell>
        </row>
        <row r="30">
          <cell r="C30" t="str">
            <v>W55A</v>
          </cell>
        </row>
        <row r="31">
          <cell r="C31" t="str">
            <v>W65A</v>
          </cell>
        </row>
      </sheetData>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comp.olk.jp/40/" TargetMode="External"/><Relationship Id="rId2" Type="http://schemas.openxmlformats.org/officeDocument/2006/relationships/hyperlink" Target="http://comp.olk.jp/40/" TargetMode="External"/><Relationship Id="rId1" Type="http://schemas.openxmlformats.org/officeDocument/2006/relationships/hyperlink" Target="mailto:40th_entry@comp.olk.jp"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9"/>
  <sheetViews>
    <sheetView tabSelected="1" zoomScaleNormal="100" zoomScalePageLayoutView="125" workbookViewId="0"/>
  </sheetViews>
  <sheetFormatPr defaultColWidth="8.90625" defaultRowHeight="13.4" customHeight="1" x14ac:dyDescent="0.2"/>
  <cols>
    <col min="1" max="1" width="3.08984375" style="31" customWidth="1"/>
    <col min="2" max="2" width="5.08984375" style="31" customWidth="1"/>
    <col min="3" max="3" width="5.36328125" style="31" customWidth="1"/>
    <col min="4" max="4" width="18.36328125" style="31" customWidth="1"/>
    <col min="5" max="5" width="8.90625" style="31"/>
    <col min="6" max="6" width="17" style="31" customWidth="1"/>
    <col min="7" max="7" width="4.08984375" style="31" customWidth="1"/>
    <col min="8" max="16384" width="8.90625" style="31"/>
  </cols>
  <sheetData>
    <row r="1" spans="1:16" ht="23.15" customHeight="1" x14ac:dyDescent="0.2">
      <c r="A1" s="29" t="s">
        <v>97</v>
      </c>
      <c r="B1" s="30"/>
      <c r="C1" s="30"/>
      <c r="D1" s="30"/>
      <c r="E1" s="30"/>
      <c r="F1" s="30"/>
      <c r="G1" s="30"/>
      <c r="H1" s="30"/>
      <c r="I1" s="30"/>
      <c r="J1" s="30"/>
      <c r="K1" s="30"/>
      <c r="L1" s="30"/>
      <c r="M1" s="30"/>
      <c r="N1" s="30"/>
      <c r="O1" s="30"/>
      <c r="P1" s="30"/>
    </row>
    <row r="2" spans="1:16" ht="13.4" customHeight="1" x14ac:dyDescent="0.2">
      <c r="A2" s="32"/>
      <c r="B2" s="33" t="s">
        <v>67</v>
      </c>
      <c r="C2" s="30"/>
      <c r="D2" s="30"/>
      <c r="E2" s="30"/>
      <c r="F2" s="30"/>
      <c r="G2" s="30"/>
      <c r="H2" s="30"/>
      <c r="I2" s="30"/>
      <c r="J2" s="30"/>
      <c r="K2" s="30"/>
      <c r="L2" s="30"/>
      <c r="M2" s="30"/>
      <c r="N2" s="30"/>
      <c r="O2" s="30"/>
      <c r="P2" s="30"/>
    </row>
    <row r="3" spans="1:16" ht="13.4" customHeight="1" x14ac:dyDescent="0.2">
      <c r="A3" s="32"/>
      <c r="B3" s="30"/>
      <c r="C3" s="30" t="s">
        <v>46</v>
      </c>
      <c r="D3" s="30"/>
      <c r="E3" s="30"/>
      <c r="F3" s="30"/>
      <c r="G3" s="30"/>
      <c r="H3" s="30"/>
      <c r="I3" s="30"/>
      <c r="J3" s="30"/>
      <c r="K3" s="30"/>
      <c r="L3" s="30"/>
      <c r="M3" s="30"/>
      <c r="N3" s="30"/>
      <c r="O3" s="30"/>
      <c r="P3" s="30"/>
    </row>
    <row r="4" spans="1:16" ht="13.4" customHeight="1" x14ac:dyDescent="0.2">
      <c r="A4" s="32"/>
      <c r="B4" s="30"/>
      <c r="C4" s="30" t="s">
        <v>72</v>
      </c>
      <c r="D4" s="30"/>
      <c r="E4" s="30"/>
      <c r="F4" s="30"/>
      <c r="G4" s="30"/>
      <c r="H4" s="30"/>
      <c r="I4" s="30"/>
      <c r="J4" s="30"/>
      <c r="K4" s="30"/>
      <c r="L4" s="30"/>
      <c r="M4" s="30"/>
      <c r="N4" s="30"/>
      <c r="O4" s="30"/>
      <c r="P4" s="30"/>
    </row>
    <row r="5" spans="1:16" ht="13.4" customHeight="1" x14ac:dyDescent="0.2">
      <c r="A5" s="32"/>
      <c r="B5" s="30"/>
      <c r="C5" s="30"/>
      <c r="D5" s="30"/>
      <c r="E5" s="30"/>
      <c r="F5" s="30"/>
      <c r="G5" s="30"/>
      <c r="H5" s="30"/>
      <c r="I5" s="30"/>
      <c r="J5" s="30"/>
      <c r="K5" s="30"/>
      <c r="L5" s="30"/>
      <c r="M5" s="30"/>
      <c r="N5" s="30"/>
      <c r="O5" s="30"/>
      <c r="P5" s="30"/>
    </row>
    <row r="6" spans="1:16" ht="13.4" customHeight="1" x14ac:dyDescent="0.2">
      <c r="A6" s="30"/>
      <c r="B6" s="33" t="s">
        <v>66</v>
      </c>
      <c r="C6" s="30"/>
      <c r="D6" s="30"/>
      <c r="E6" s="30"/>
      <c r="F6" s="30"/>
      <c r="G6" s="30"/>
      <c r="H6" s="30"/>
      <c r="I6" s="30"/>
      <c r="J6" s="30"/>
      <c r="K6" s="30"/>
      <c r="L6" s="30"/>
      <c r="M6" s="30"/>
      <c r="N6" s="30"/>
      <c r="O6" s="30"/>
      <c r="P6" s="30"/>
    </row>
    <row r="7" spans="1:16" ht="13.4" customHeight="1" x14ac:dyDescent="0.2">
      <c r="A7" s="30"/>
      <c r="B7" s="30"/>
      <c r="C7" s="30" t="s">
        <v>74</v>
      </c>
      <c r="D7" s="30"/>
      <c r="E7" s="30"/>
      <c r="F7" s="30"/>
      <c r="G7" s="30"/>
      <c r="H7" s="30"/>
      <c r="I7" s="30"/>
      <c r="J7" s="30"/>
      <c r="K7" s="30"/>
      <c r="L7" s="30"/>
      <c r="M7" s="30"/>
      <c r="N7" s="30"/>
      <c r="O7" s="30"/>
      <c r="P7" s="30"/>
    </row>
    <row r="8" spans="1:16" ht="13.4" customHeight="1" x14ac:dyDescent="0.2">
      <c r="A8" s="30"/>
      <c r="B8" s="30"/>
      <c r="C8" s="30" t="s">
        <v>63</v>
      </c>
      <c r="D8" s="30"/>
      <c r="E8" s="30"/>
      <c r="F8" s="30"/>
      <c r="G8" s="30"/>
      <c r="H8" s="30"/>
      <c r="I8" s="30"/>
      <c r="J8" s="30"/>
      <c r="K8" s="30"/>
      <c r="L8" s="30"/>
      <c r="M8" s="30"/>
      <c r="N8" s="30"/>
      <c r="O8" s="30"/>
      <c r="P8" s="30"/>
    </row>
    <row r="9" spans="1:16" ht="13.4" customHeight="1" x14ac:dyDescent="0.2">
      <c r="A9" s="30"/>
      <c r="B9" s="30"/>
      <c r="C9" s="34" t="s">
        <v>228</v>
      </c>
      <c r="D9" s="30"/>
      <c r="E9" s="30"/>
      <c r="F9" s="30"/>
      <c r="G9" s="30"/>
      <c r="H9" s="30"/>
      <c r="I9" s="30"/>
      <c r="J9" s="30"/>
      <c r="K9" s="30"/>
      <c r="L9" s="30"/>
      <c r="M9" s="30"/>
      <c r="N9" s="30"/>
      <c r="O9" s="30"/>
      <c r="P9" s="30"/>
    </row>
    <row r="10" spans="1:16" ht="13.4" customHeight="1" x14ac:dyDescent="0.2">
      <c r="A10" s="30"/>
      <c r="B10" s="30"/>
      <c r="C10" s="30"/>
      <c r="D10" s="30" t="s">
        <v>229</v>
      </c>
      <c r="E10" s="30"/>
      <c r="F10" s="30"/>
      <c r="G10" s="30"/>
      <c r="H10" s="30"/>
      <c r="I10" s="30"/>
      <c r="J10" s="30"/>
      <c r="K10" s="30"/>
      <c r="L10" s="30"/>
      <c r="M10" s="30"/>
      <c r="N10" s="30"/>
      <c r="O10" s="30"/>
      <c r="P10" s="30"/>
    </row>
    <row r="11" spans="1:16" ht="13.4" customHeight="1" x14ac:dyDescent="0.2">
      <c r="A11" s="30"/>
      <c r="B11" s="30"/>
      <c r="C11" s="30" t="s">
        <v>235</v>
      </c>
      <c r="D11" s="30"/>
      <c r="E11" s="30"/>
      <c r="F11" s="30"/>
      <c r="G11" s="30"/>
      <c r="H11" s="30"/>
      <c r="I11" s="30"/>
      <c r="J11" s="30"/>
      <c r="K11" s="30"/>
      <c r="L11" s="30"/>
      <c r="M11" s="30"/>
      <c r="N11" s="30"/>
      <c r="O11" s="30"/>
      <c r="P11" s="30"/>
    </row>
    <row r="12" spans="1:16" ht="13.4" customHeight="1" x14ac:dyDescent="0.2">
      <c r="C12" s="30" t="s">
        <v>44</v>
      </c>
      <c r="D12" s="30"/>
      <c r="E12" s="30"/>
      <c r="F12" s="30"/>
      <c r="G12" s="30"/>
      <c r="H12" s="30"/>
      <c r="I12" s="30"/>
      <c r="J12" s="30"/>
      <c r="K12" s="30"/>
      <c r="L12" s="30"/>
      <c r="M12" s="30"/>
      <c r="N12" s="30"/>
      <c r="O12" s="30"/>
      <c r="P12" s="30"/>
    </row>
    <row r="13" spans="1:16" ht="13.4" customHeight="1" x14ac:dyDescent="0.2">
      <c r="C13" s="30"/>
      <c r="D13" s="30" t="s">
        <v>89</v>
      </c>
      <c r="E13" s="30"/>
      <c r="F13" s="30"/>
      <c r="G13" s="30"/>
      <c r="H13" s="30"/>
      <c r="I13" s="30"/>
      <c r="J13" s="30"/>
      <c r="K13" s="30"/>
      <c r="L13" s="30"/>
      <c r="M13" s="30"/>
      <c r="N13" s="30"/>
      <c r="O13" s="30"/>
      <c r="P13" s="30"/>
    </row>
    <row r="14" spans="1:16" ht="13.4" customHeight="1" x14ac:dyDescent="0.2">
      <c r="C14" s="30"/>
      <c r="D14" s="30" t="s">
        <v>217</v>
      </c>
      <c r="E14" s="30"/>
      <c r="F14" s="30"/>
      <c r="G14" s="30"/>
      <c r="H14" s="30"/>
      <c r="I14" s="30"/>
      <c r="J14" s="30"/>
      <c r="K14" s="30"/>
      <c r="L14" s="30"/>
      <c r="M14" s="30"/>
      <c r="N14" s="30"/>
      <c r="O14" s="30"/>
      <c r="P14" s="30"/>
    </row>
    <row r="15" spans="1:16" ht="13.4" customHeight="1" x14ac:dyDescent="0.2">
      <c r="C15" s="30"/>
      <c r="D15" s="31" t="s">
        <v>189</v>
      </c>
      <c r="E15" s="30"/>
      <c r="F15" s="30"/>
      <c r="G15" s="30"/>
      <c r="H15" s="30"/>
      <c r="I15" s="30"/>
      <c r="J15" s="30"/>
      <c r="K15" s="30"/>
      <c r="L15" s="30"/>
      <c r="M15" s="30"/>
      <c r="N15" s="30"/>
      <c r="O15" s="30"/>
      <c r="P15" s="30"/>
    </row>
    <row r="16" spans="1:16" ht="13.4" customHeight="1" x14ac:dyDescent="0.2">
      <c r="C16" s="30"/>
      <c r="D16" s="30" t="s">
        <v>200</v>
      </c>
      <c r="E16" s="30"/>
      <c r="F16" s="30"/>
      <c r="G16" s="30"/>
      <c r="H16" s="30"/>
      <c r="I16" s="30"/>
      <c r="J16" s="30"/>
      <c r="K16" s="30"/>
      <c r="L16" s="30"/>
      <c r="M16" s="30"/>
      <c r="N16" s="30"/>
      <c r="O16" s="30"/>
      <c r="P16" s="30"/>
    </row>
    <row r="17" spans="1:16" ht="13.4" customHeight="1" x14ac:dyDescent="0.2">
      <c r="C17" s="30"/>
      <c r="D17" s="30" t="s">
        <v>219</v>
      </c>
      <c r="E17" s="30"/>
      <c r="F17" s="30"/>
      <c r="G17" s="30"/>
      <c r="H17" s="30"/>
      <c r="I17" s="30"/>
      <c r="J17" s="30"/>
      <c r="K17" s="30"/>
      <c r="L17" s="30"/>
      <c r="M17" s="30"/>
      <c r="N17" s="30"/>
      <c r="O17" s="30"/>
      <c r="P17" s="30"/>
    </row>
    <row r="18" spans="1:16" ht="13.4" customHeight="1" x14ac:dyDescent="0.2">
      <c r="C18" s="30"/>
      <c r="D18" s="30" t="s">
        <v>179</v>
      </c>
      <c r="E18" s="30"/>
      <c r="F18" s="30"/>
      <c r="G18" s="30"/>
      <c r="H18" s="30"/>
      <c r="I18" s="30"/>
      <c r="J18" s="30"/>
      <c r="K18" s="30"/>
      <c r="L18" s="30"/>
      <c r="M18" s="30"/>
      <c r="N18" s="30"/>
      <c r="O18" s="30"/>
      <c r="P18" s="30"/>
    </row>
    <row r="19" spans="1:16" ht="13.4" customHeight="1" x14ac:dyDescent="0.2">
      <c r="C19" s="30"/>
      <c r="D19" s="30" t="s">
        <v>190</v>
      </c>
      <c r="E19" s="30"/>
      <c r="F19" s="30"/>
      <c r="G19" s="30"/>
      <c r="H19" s="30"/>
      <c r="I19" s="30"/>
      <c r="J19" s="30"/>
      <c r="K19" s="30"/>
      <c r="L19" s="30"/>
      <c r="M19" s="30"/>
      <c r="N19" s="30"/>
      <c r="O19" s="30"/>
      <c r="P19" s="30"/>
    </row>
    <row r="20" spans="1:16" ht="13.4" customHeight="1" x14ac:dyDescent="0.2">
      <c r="C20" s="30"/>
      <c r="D20" s="30" t="s">
        <v>216</v>
      </c>
      <c r="E20" s="30"/>
      <c r="F20" s="30"/>
      <c r="G20" s="30"/>
      <c r="H20" s="30"/>
      <c r="I20" s="30"/>
      <c r="J20" s="30"/>
      <c r="K20" s="30"/>
      <c r="L20" s="30"/>
      <c r="M20" s="30"/>
      <c r="N20" s="30"/>
      <c r="O20" s="30"/>
      <c r="P20" s="30"/>
    </row>
    <row r="21" spans="1:16" ht="13.4" customHeight="1" x14ac:dyDescent="0.2">
      <c r="C21" s="30"/>
      <c r="D21" s="30" t="s">
        <v>234</v>
      </c>
      <c r="E21" s="30"/>
      <c r="F21" s="30"/>
      <c r="G21" s="30"/>
      <c r="H21" s="30"/>
      <c r="I21" s="30"/>
      <c r="J21" s="30"/>
      <c r="K21" s="30"/>
      <c r="L21" s="30"/>
      <c r="M21" s="30"/>
      <c r="N21" s="30"/>
      <c r="O21" s="30"/>
      <c r="P21" s="30"/>
    </row>
    <row r="22" spans="1:16" ht="13.4" customHeight="1" x14ac:dyDescent="0.2">
      <c r="C22" s="30"/>
      <c r="D22" s="30" t="s">
        <v>209</v>
      </c>
      <c r="E22" s="30"/>
      <c r="F22" s="30"/>
      <c r="G22" s="30"/>
      <c r="H22" s="30"/>
      <c r="I22" s="30"/>
      <c r="J22" s="30"/>
      <c r="K22" s="30"/>
      <c r="L22" s="30"/>
      <c r="M22" s="30"/>
      <c r="N22" s="30"/>
      <c r="O22" s="30"/>
      <c r="P22" s="30"/>
    </row>
    <row r="23" spans="1:16" ht="13.4" customHeight="1" x14ac:dyDescent="0.2">
      <c r="C23" s="30"/>
      <c r="D23" s="30" t="s">
        <v>213</v>
      </c>
      <c r="E23" s="30"/>
      <c r="F23" s="30"/>
      <c r="G23" s="30"/>
      <c r="H23" s="30"/>
      <c r="I23" s="30"/>
      <c r="J23" s="30"/>
      <c r="K23" s="30"/>
      <c r="L23" s="30"/>
      <c r="M23" s="30"/>
      <c r="N23" s="30"/>
      <c r="O23" s="30"/>
      <c r="P23" s="30"/>
    </row>
    <row r="24" spans="1:16" ht="13.4" customHeight="1" x14ac:dyDescent="0.2">
      <c r="C24" s="30"/>
      <c r="D24" s="30" t="s">
        <v>215</v>
      </c>
      <c r="E24" s="30"/>
      <c r="F24" s="30"/>
      <c r="G24" s="30"/>
      <c r="H24" s="30"/>
      <c r="I24" s="30"/>
      <c r="J24" s="30"/>
      <c r="K24" s="30"/>
      <c r="L24" s="30"/>
      <c r="M24" s="30"/>
      <c r="N24" s="30"/>
      <c r="O24" s="30"/>
      <c r="P24" s="30"/>
    </row>
    <row r="25" spans="1:16" ht="13.4" customHeight="1" x14ac:dyDescent="0.2">
      <c r="A25" s="30"/>
      <c r="B25" s="30"/>
      <c r="C25" s="30"/>
      <c r="D25" s="30" t="s">
        <v>214</v>
      </c>
      <c r="E25" s="30"/>
      <c r="F25" s="30"/>
      <c r="G25" s="30"/>
      <c r="H25" s="30"/>
      <c r="I25" s="30"/>
      <c r="J25" s="30"/>
      <c r="K25" s="30"/>
      <c r="L25" s="30"/>
      <c r="M25" s="30"/>
      <c r="N25" s="30"/>
      <c r="O25" s="30"/>
      <c r="P25" s="30"/>
    </row>
    <row r="26" spans="1:16" ht="13.4" customHeight="1" x14ac:dyDescent="0.2">
      <c r="A26" s="30"/>
      <c r="B26" s="30"/>
      <c r="C26" s="30" t="s">
        <v>91</v>
      </c>
      <c r="D26" s="30"/>
      <c r="E26" s="30"/>
      <c r="F26" s="30"/>
      <c r="G26" s="30"/>
      <c r="H26" s="30"/>
      <c r="I26" s="30"/>
      <c r="J26" s="30"/>
      <c r="K26" s="30"/>
      <c r="L26" s="30"/>
      <c r="M26" s="30"/>
      <c r="N26" s="30"/>
      <c r="O26" s="30"/>
      <c r="P26" s="30"/>
    </row>
    <row r="27" spans="1:16" ht="13.4" customHeight="1" x14ac:dyDescent="0.2">
      <c r="A27" s="30"/>
      <c r="B27" s="30"/>
      <c r="C27" s="30"/>
      <c r="D27" s="30" t="s">
        <v>92</v>
      </c>
      <c r="E27" s="30"/>
      <c r="F27" s="30"/>
      <c r="G27" s="30"/>
      <c r="H27" s="30"/>
      <c r="I27" s="30"/>
      <c r="J27" s="30"/>
      <c r="K27" s="30"/>
      <c r="L27" s="30"/>
      <c r="M27" s="30"/>
      <c r="N27" s="30"/>
      <c r="O27" s="30"/>
      <c r="P27" s="30"/>
    </row>
    <row r="28" spans="1:16" ht="13.4" customHeight="1" x14ac:dyDescent="0.2">
      <c r="A28" s="30"/>
      <c r="B28" s="30"/>
      <c r="C28" s="30"/>
      <c r="D28" s="30" t="s">
        <v>203</v>
      </c>
      <c r="E28" s="30"/>
      <c r="F28" s="30"/>
      <c r="G28" s="30"/>
      <c r="H28" s="30"/>
      <c r="I28" s="30"/>
      <c r="J28" s="30"/>
      <c r="K28" s="30"/>
      <c r="L28" s="30"/>
      <c r="M28" s="30"/>
      <c r="N28" s="30"/>
      <c r="O28" s="30"/>
      <c r="P28" s="30"/>
    </row>
    <row r="29" spans="1:16" ht="13.4" customHeight="1" x14ac:dyDescent="0.2">
      <c r="A29" s="30"/>
      <c r="B29" s="30"/>
      <c r="C29" s="30"/>
      <c r="D29" s="30" t="s">
        <v>221</v>
      </c>
      <c r="E29" s="30"/>
      <c r="F29" s="30"/>
      <c r="G29" s="30"/>
      <c r="H29" s="30"/>
      <c r="I29" s="30"/>
      <c r="J29" s="30"/>
      <c r="K29" s="30"/>
      <c r="L29" s="30"/>
      <c r="M29" s="30"/>
      <c r="N29" s="30"/>
      <c r="O29" s="30"/>
      <c r="P29" s="30"/>
    </row>
    <row r="30" spans="1:16" ht="13.4" customHeight="1" x14ac:dyDescent="0.2">
      <c r="A30" s="30"/>
      <c r="B30" s="30"/>
      <c r="C30" s="30"/>
      <c r="D30" s="30" t="s">
        <v>222</v>
      </c>
      <c r="E30" s="30"/>
      <c r="F30" s="30"/>
      <c r="G30" s="30"/>
      <c r="H30" s="30"/>
      <c r="I30" s="30"/>
      <c r="J30" s="30"/>
      <c r="K30" s="30"/>
      <c r="L30" s="30"/>
      <c r="M30" s="30"/>
      <c r="N30" s="30"/>
      <c r="O30" s="30"/>
      <c r="P30" s="30"/>
    </row>
    <row r="31" spans="1:16" ht="13.4" customHeight="1" x14ac:dyDescent="0.2">
      <c r="A31" s="30"/>
      <c r="B31" s="30"/>
      <c r="C31" s="30"/>
      <c r="D31" s="30" t="s">
        <v>223</v>
      </c>
      <c r="E31" s="30"/>
      <c r="F31" s="30"/>
      <c r="G31" s="30"/>
      <c r="H31" s="30"/>
      <c r="I31" s="30"/>
      <c r="J31" s="30"/>
      <c r="K31" s="30"/>
      <c r="L31" s="30"/>
      <c r="M31" s="30"/>
      <c r="N31" s="30"/>
      <c r="O31" s="30"/>
      <c r="P31" s="30"/>
    </row>
    <row r="32" spans="1:16" ht="13.4" customHeight="1" x14ac:dyDescent="0.2">
      <c r="A32" s="30"/>
      <c r="B32" s="30"/>
      <c r="C32" s="30" t="s">
        <v>187</v>
      </c>
      <c r="D32" s="30"/>
      <c r="E32" s="30"/>
      <c r="F32" s="30"/>
      <c r="G32" s="30"/>
      <c r="H32" s="30"/>
      <c r="I32" s="30"/>
      <c r="J32" s="30"/>
      <c r="K32" s="30"/>
      <c r="L32" s="30"/>
      <c r="M32" s="30"/>
      <c r="N32" s="30"/>
      <c r="O32" s="30"/>
      <c r="P32" s="30"/>
    </row>
    <row r="33" spans="1:16" ht="13.4" customHeight="1" x14ac:dyDescent="0.2">
      <c r="A33" s="30"/>
      <c r="B33" s="30"/>
      <c r="C33" s="30"/>
      <c r="D33" s="30" t="s">
        <v>188</v>
      </c>
      <c r="E33" s="30"/>
      <c r="F33" s="30"/>
      <c r="G33" s="30"/>
      <c r="H33" s="30"/>
      <c r="I33" s="30"/>
      <c r="J33" s="30"/>
      <c r="K33" s="30"/>
      <c r="L33" s="30"/>
      <c r="M33" s="30"/>
      <c r="N33" s="30"/>
      <c r="O33" s="30"/>
      <c r="P33" s="30"/>
    </row>
    <row r="34" spans="1:16" s="89" customFormat="1" ht="13.4" customHeight="1" x14ac:dyDescent="0.2">
      <c r="A34" s="88"/>
      <c r="B34" s="88"/>
      <c r="C34" s="88"/>
      <c r="D34" s="30" t="s">
        <v>204</v>
      </c>
      <c r="E34" s="88"/>
      <c r="F34" s="88"/>
      <c r="G34" s="88"/>
      <c r="H34" s="88"/>
      <c r="I34" s="88"/>
      <c r="J34" s="88"/>
      <c r="K34" s="88"/>
      <c r="L34" s="88"/>
      <c r="M34" s="88"/>
      <c r="N34" s="88"/>
      <c r="O34" s="88"/>
      <c r="P34" s="88"/>
    </row>
    <row r="35" spans="1:16" s="89" customFormat="1" ht="13.4" customHeight="1" x14ac:dyDescent="0.2">
      <c r="A35" s="88"/>
      <c r="B35" s="88"/>
      <c r="C35" s="88"/>
      <c r="D35" s="30" t="s">
        <v>196</v>
      </c>
      <c r="E35" s="88"/>
      <c r="F35" s="88"/>
      <c r="G35" s="88"/>
      <c r="H35" s="88"/>
      <c r="I35" s="88"/>
      <c r="J35" s="88"/>
      <c r="K35" s="88"/>
      <c r="L35" s="88"/>
      <c r="M35" s="88"/>
      <c r="N35" s="88"/>
      <c r="O35" s="88"/>
      <c r="P35" s="88"/>
    </row>
    <row r="36" spans="1:16" s="89" customFormat="1" ht="13.4" customHeight="1" x14ac:dyDescent="0.2">
      <c r="A36" s="88"/>
      <c r="B36" s="88"/>
      <c r="C36" s="88"/>
      <c r="D36" s="30" t="s">
        <v>212</v>
      </c>
      <c r="E36" s="88"/>
      <c r="F36" s="88"/>
      <c r="G36" s="88"/>
      <c r="H36" s="88"/>
      <c r="I36" s="88"/>
      <c r="J36" s="88"/>
      <c r="K36" s="88"/>
      <c r="L36" s="88"/>
      <c r="M36" s="88"/>
      <c r="N36" s="88"/>
      <c r="O36" s="88"/>
      <c r="P36" s="88"/>
    </row>
    <row r="37" spans="1:16" s="89" customFormat="1" ht="13.4" customHeight="1" x14ac:dyDescent="0.2">
      <c r="A37" s="88"/>
      <c r="B37" s="88"/>
      <c r="C37" s="88"/>
      <c r="D37" s="30" t="s">
        <v>197</v>
      </c>
      <c r="E37" s="88"/>
      <c r="F37" s="88"/>
      <c r="G37" s="88"/>
      <c r="H37" s="88"/>
      <c r="I37" s="88"/>
      <c r="J37" s="88"/>
      <c r="K37" s="88"/>
      <c r="L37" s="88"/>
      <c r="M37" s="88"/>
      <c r="N37" s="88"/>
      <c r="O37" s="88"/>
      <c r="P37" s="88"/>
    </row>
    <row r="38" spans="1:16" s="89" customFormat="1" ht="13.4" customHeight="1" x14ac:dyDescent="0.2">
      <c r="A38" s="88"/>
      <c r="B38" s="88"/>
      <c r="C38" s="88"/>
      <c r="D38" s="30" t="s">
        <v>198</v>
      </c>
      <c r="E38" s="88"/>
      <c r="F38" s="88"/>
      <c r="G38" s="88"/>
      <c r="H38" s="88"/>
      <c r="I38" s="88"/>
      <c r="J38" s="88"/>
      <c r="K38" s="88"/>
      <c r="L38" s="88"/>
      <c r="M38" s="88"/>
      <c r="N38" s="88"/>
      <c r="O38" s="88"/>
      <c r="P38" s="88"/>
    </row>
    <row r="39" spans="1:16" s="89" customFormat="1" ht="13.4" customHeight="1" x14ac:dyDescent="0.2">
      <c r="A39" s="88"/>
      <c r="B39" s="88"/>
      <c r="C39" s="88"/>
      <c r="D39" s="30" t="s">
        <v>199</v>
      </c>
      <c r="E39" s="88"/>
      <c r="F39" s="88"/>
      <c r="G39" s="88"/>
      <c r="H39" s="88"/>
      <c r="I39" s="88"/>
      <c r="J39" s="88"/>
      <c r="K39" s="88"/>
      <c r="L39" s="88"/>
      <c r="M39" s="88"/>
      <c r="N39" s="88"/>
      <c r="O39" s="88"/>
      <c r="P39" s="88"/>
    </row>
    <row r="40" spans="1:16" s="89" customFormat="1" ht="13.4" customHeight="1" x14ac:dyDescent="0.2">
      <c r="A40" s="88"/>
      <c r="B40" s="88"/>
      <c r="C40" s="88"/>
      <c r="D40" s="30"/>
      <c r="E40" s="88"/>
      <c r="F40" s="88"/>
      <c r="G40" s="88"/>
      <c r="H40" s="88"/>
      <c r="I40" s="88"/>
      <c r="J40" s="88"/>
      <c r="K40" s="88"/>
      <c r="L40" s="88"/>
      <c r="M40" s="88"/>
      <c r="N40" s="88"/>
      <c r="O40" s="88"/>
      <c r="P40" s="88"/>
    </row>
    <row r="41" spans="1:16" ht="13.4" customHeight="1" x14ac:dyDescent="0.2">
      <c r="A41" s="30"/>
      <c r="B41" s="33" t="s">
        <v>68</v>
      </c>
      <c r="C41" s="30"/>
      <c r="D41" s="30"/>
      <c r="E41" s="30"/>
      <c r="F41" s="30"/>
      <c r="G41" s="30"/>
      <c r="H41" s="30"/>
      <c r="I41" s="30"/>
      <c r="J41" s="30"/>
      <c r="K41" s="30"/>
      <c r="L41" s="30"/>
      <c r="M41" s="30"/>
      <c r="N41" s="30"/>
      <c r="O41" s="30"/>
      <c r="P41" s="30"/>
    </row>
    <row r="42" spans="1:16" ht="13.4" customHeight="1" x14ac:dyDescent="0.2">
      <c r="A42" s="30"/>
      <c r="B42" s="30" t="s">
        <v>11</v>
      </c>
      <c r="C42" s="30" t="s">
        <v>45</v>
      </c>
      <c r="D42" s="30"/>
      <c r="E42" s="30"/>
      <c r="F42" s="30"/>
      <c r="G42" s="30"/>
      <c r="H42" s="30"/>
      <c r="I42" s="30"/>
      <c r="J42" s="30"/>
      <c r="K42" s="30"/>
      <c r="L42" s="30"/>
      <c r="M42" s="30"/>
      <c r="N42" s="30"/>
      <c r="O42" s="30"/>
      <c r="P42" s="30"/>
    </row>
    <row r="43" spans="1:16" ht="13.4" customHeight="1" x14ac:dyDescent="0.2">
      <c r="A43" s="30"/>
      <c r="B43" s="30"/>
      <c r="C43" s="30"/>
      <c r="D43" s="30"/>
      <c r="E43" s="30"/>
      <c r="F43" s="30"/>
      <c r="G43" s="30"/>
      <c r="H43" s="30"/>
      <c r="I43" s="30"/>
      <c r="J43" s="30"/>
      <c r="K43" s="30"/>
      <c r="L43" s="30"/>
      <c r="M43" s="30"/>
      <c r="N43" s="30"/>
      <c r="O43" s="30"/>
      <c r="P43" s="30"/>
    </row>
    <row r="44" spans="1:16" ht="13.4" customHeight="1" x14ac:dyDescent="0.2">
      <c r="A44" s="30"/>
      <c r="B44" s="33" t="s">
        <v>69</v>
      </c>
      <c r="C44" s="30"/>
      <c r="D44" s="30"/>
      <c r="E44" s="30"/>
      <c r="F44" s="30"/>
      <c r="G44" s="30"/>
      <c r="H44" s="30"/>
      <c r="I44" s="30"/>
      <c r="J44" s="30"/>
      <c r="K44" s="30"/>
      <c r="M44" s="30"/>
      <c r="N44" s="30"/>
      <c r="O44" s="30"/>
      <c r="P44" s="30"/>
    </row>
    <row r="45" spans="1:16" ht="13.4" customHeight="1" x14ac:dyDescent="0.2">
      <c r="A45" s="30"/>
      <c r="B45" s="30"/>
      <c r="C45" s="30" t="s">
        <v>73</v>
      </c>
      <c r="D45" s="30"/>
      <c r="E45" s="16" t="s">
        <v>99</v>
      </c>
      <c r="F45" s="30"/>
      <c r="G45" s="30" t="s">
        <v>12</v>
      </c>
      <c r="H45" s="30"/>
      <c r="I45" s="30"/>
      <c r="J45" s="30"/>
      <c r="K45" s="30"/>
      <c r="M45" s="30"/>
      <c r="N45" s="30"/>
      <c r="O45" s="30"/>
      <c r="P45" s="30"/>
    </row>
    <row r="46" spans="1:16" ht="13.4" customHeight="1" x14ac:dyDescent="0.2">
      <c r="A46" s="30"/>
      <c r="B46" s="30"/>
      <c r="C46" s="31" t="s">
        <v>47</v>
      </c>
      <c r="D46" s="17"/>
      <c r="E46" s="30"/>
      <c r="F46" s="30"/>
      <c r="G46" s="30"/>
      <c r="H46" s="30"/>
      <c r="I46" s="30"/>
      <c r="J46" s="30"/>
      <c r="K46" s="30"/>
      <c r="M46" s="30"/>
      <c r="N46" s="30"/>
      <c r="O46" s="30"/>
      <c r="P46" s="30"/>
    </row>
    <row r="47" spans="1:16" ht="13.4" customHeight="1" x14ac:dyDescent="0.2">
      <c r="A47" s="30"/>
      <c r="B47" s="30"/>
      <c r="C47" s="31" t="s">
        <v>48</v>
      </c>
      <c r="D47" s="17"/>
      <c r="E47" s="30"/>
      <c r="F47" s="30"/>
      <c r="G47" s="30"/>
      <c r="H47" s="30"/>
      <c r="I47" s="30"/>
      <c r="J47" s="30"/>
      <c r="K47" s="30"/>
      <c r="M47" s="30"/>
      <c r="N47" s="30"/>
      <c r="O47" s="30"/>
      <c r="P47" s="30"/>
    </row>
    <row r="48" spans="1:16" ht="13.4" customHeight="1" x14ac:dyDescent="0.2">
      <c r="A48" s="30"/>
      <c r="C48" s="30" t="s">
        <v>62</v>
      </c>
      <c r="D48" s="17"/>
      <c r="E48" s="30"/>
      <c r="F48" s="30"/>
      <c r="G48" s="30"/>
      <c r="H48" s="30"/>
      <c r="I48" s="30"/>
      <c r="J48" s="30"/>
      <c r="K48" s="30"/>
      <c r="M48" s="30"/>
      <c r="N48" s="30"/>
      <c r="O48" s="30"/>
      <c r="P48" s="30"/>
    </row>
    <row r="49" spans="1:16" ht="13.4" customHeight="1" x14ac:dyDescent="0.2">
      <c r="A49" s="30"/>
      <c r="B49" s="30"/>
      <c r="C49" s="30"/>
      <c r="D49" s="30"/>
      <c r="E49" s="30"/>
      <c r="F49" s="30"/>
      <c r="G49" s="30"/>
      <c r="H49" s="30"/>
      <c r="I49" s="30"/>
      <c r="J49" s="30"/>
      <c r="K49" s="30"/>
      <c r="L49" s="30"/>
      <c r="M49" s="30"/>
      <c r="N49" s="30"/>
      <c r="O49" s="30"/>
      <c r="P49" s="30"/>
    </row>
    <row r="50" spans="1:16" ht="13.4" customHeight="1" x14ac:dyDescent="0.2">
      <c r="A50" s="30"/>
      <c r="B50" s="33" t="s">
        <v>75</v>
      </c>
      <c r="C50" s="30"/>
      <c r="D50" s="30"/>
      <c r="E50" s="30"/>
      <c r="F50" s="30"/>
      <c r="G50" s="30"/>
      <c r="H50" s="30"/>
      <c r="I50" s="30"/>
      <c r="J50" s="30"/>
      <c r="K50" s="30"/>
      <c r="L50" s="30"/>
      <c r="M50" s="30"/>
      <c r="N50" s="30"/>
      <c r="O50" s="30"/>
      <c r="P50" s="30"/>
    </row>
    <row r="51" spans="1:16" ht="13.4" customHeight="1" x14ac:dyDescent="0.2">
      <c r="A51" s="30"/>
      <c r="B51" s="33"/>
      <c r="C51" s="30" t="s">
        <v>224</v>
      </c>
      <c r="D51" s="30"/>
      <c r="E51" s="30"/>
      <c r="F51" s="30"/>
      <c r="G51" s="30"/>
      <c r="H51" s="30"/>
      <c r="I51" s="30"/>
      <c r="J51" s="30"/>
      <c r="K51" s="30"/>
      <c r="L51" s="30"/>
      <c r="M51" s="30"/>
      <c r="N51" s="30"/>
      <c r="O51" s="30"/>
      <c r="P51" s="30"/>
    </row>
    <row r="52" spans="1:16" ht="13.4" customHeight="1" x14ac:dyDescent="0.2">
      <c r="A52" s="30"/>
      <c r="B52" s="33"/>
      <c r="C52" s="33" t="s">
        <v>225</v>
      </c>
      <c r="D52" s="30"/>
      <c r="E52" s="30"/>
      <c r="F52" s="30"/>
      <c r="G52" s="30"/>
      <c r="H52" s="30"/>
      <c r="I52" s="30"/>
      <c r="J52" s="30"/>
      <c r="K52" s="30"/>
      <c r="L52" s="30"/>
      <c r="M52" s="30"/>
      <c r="N52" s="30"/>
      <c r="O52" s="30"/>
      <c r="P52" s="30"/>
    </row>
    <row r="53" spans="1:16" ht="13.4" customHeight="1" x14ac:dyDescent="0.2">
      <c r="A53" s="30"/>
      <c r="B53" s="33"/>
      <c r="C53" s="33" t="s">
        <v>226</v>
      </c>
      <c r="D53" s="30"/>
      <c r="E53" s="30"/>
      <c r="F53" s="30"/>
      <c r="G53" s="30"/>
      <c r="H53" s="30"/>
      <c r="I53" s="30"/>
      <c r="J53" s="30"/>
      <c r="K53" s="30"/>
      <c r="L53" s="30"/>
      <c r="M53" s="30"/>
      <c r="N53" s="30"/>
      <c r="O53" s="30"/>
      <c r="P53" s="30"/>
    </row>
    <row r="54" spans="1:16" ht="13.4" customHeight="1" x14ac:dyDescent="0.2">
      <c r="A54" s="30"/>
      <c r="B54" s="30"/>
      <c r="C54" s="30" t="s">
        <v>227</v>
      </c>
      <c r="D54" s="30"/>
      <c r="E54" s="16" t="s">
        <v>177</v>
      </c>
      <c r="F54" s="30"/>
      <c r="G54" s="30" t="s">
        <v>49</v>
      </c>
      <c r="I54" s="30"/>
      <c r="J54" s="30"/>
      <c r="K54" s="30"/>
      <c r="L54" s="30"/>
      <c r="M54" s="30"/>
      <c r="N54" s="30"/>
      <c r="O54" s="30"/>
      <c r="P54" s="30"/>
    </row>
    <row r="55" spans="1:16" ht="13.4" customHeight="1" x14ac:dyDescent="0.2">
      <c r="A55" s="30"/>
      <c r="B55" s="30"/>
      <c r="C55" s="31" t="s">
        <v>210</v>
      </c>
      <c r="D55" s="30"/>
      <c r="E55" s="16"/>
      <c r="F55" s="30"/>
      <c r="G55" s="30"/>
      <c r="I55" s="30"/>
      <c r="J55" s="30"/>
      <c r="K55" s="30"/>
      <c r="L55" s="30"/>
      <c r="M55" s="30"/>
      <c r="N55" s="30"/>
      <c r="O55" s="30"/>
      <c r="P55" s="30"/>
    </row>
    <row r="56" spans="1:16" ht="13.4" customHeight="1" x14ac:dyDescent="0.2">
      <c r="A56" s="30"/>
      <c r="B56" s="30"/>
      <c r="C56" s="31" t="s">
        <v>211</v>
      </c>
      <c r="D56" s="30"/>
      <c r="E56" s="16"/>
      <c r="F56" s="30"/>
      <c r="G56" s="30"/>
      <c r="I56" s="30"/>
      <c r="J56" s="30"/>
      <c r="K56" s="30"/>
      <c r="L56" s="30"/>
      <c r="M56" s="30"/>
      <c r="N56" s="30"/>
      <c r="O56" s="30"/>
      <c r="P56" s="30"/>
    </row>
    <row r="57" spans="1:16" ht="13.4" customHeight="1" x14ac:dyDescent="0.2">
      <c r="A57" s="30"/>
      <c r="B57" s="30"/>
      <c r="C57" s="30" t="s">
        <v>98</v>
      </c>
      <c r="D57" s="30"/>
      <c r="E57" s="30"/>
      <c r="F57" s="30"/>
      <c r="G57" s="30"/>
      <c r="H57" s="30"/>
      <c r="I57" s="30"/>
      <c r="J57" s="30"/>
      <c r="K57" s="30"/>
      <c r="L57" s="30"/>
      <c r="M57" s="30"/>
      <c r="N57" s="30"/>
      <c r="O57" s="30"/>
      <c r="P57" s="30"/>
    </row>
    <row r="58" spans="1:16" ht="13.4" customHeight="1" x14ac:dyDescent="0.2">
      <c r="A58" s="30"/>
      <c r="B58" s="30"/>
      <c r="C58" s="30"/>
      <c r="D58" s="30"/>
      <c r="E58" s="30"/>
      <c r="F58" s="30"/>
      <c r="G58" s="30"/>
      <c r="H58" s="30"/>
      <c r="I58" s="30"/>
      <c r="J58" s="30"/>
      <c r="K58" s="30"/>
      <c r="L58" s="30"/>
      <c r="M58" s="30"/>
      <c r="N58" s="30"/>
      <c r="O58" s="30"/>
      <c r="P58" s="30"/>
    </row>
    <row r="59" spans="1:16" ht="13.4" customHeight="1" x14ac:dyDescent="0.2">
      <c r="A59" s="30"/>
      <c r="B59" s="33" t="s">
        <v>70</v>
      </c>
      <c r="C59" s="30"/>
      <c r="D59" s="30"/>
      <c r="E59" s="30"/>
      <c r="F59" s="30"/>
      <c r="G59" s="30"/>
      <c r="H59" s="30"/>
      <c r="I59" s="30"/>
      <c r="J59" s="30"/>
      <c r="K59" s="30"/>
      <c r="L59" s="30"/>
      <c r="M59" s="30"/>
      <c r="N59" s="30"/>
      <c r="O59" s="30"/>
      <c r="P59" s="30"/>
    </row>
    <row r="60" spans="1:16" ht="13.4" customHeight="1" x14ac:dyDescent="0.2">
      <c r="A60" s="30"/>
      <c r="B60" s="33"/>
      <c r="C60" s="30" t="s">
        <v>50</v>
      </c>
      <c r="D60" s="30"/>
      <c r="E60" s="16" t="s">
        <v>177</v>
      </c>
      <c r="F60" s="30"/>
      <c r="G60" s="30" t="s">
        <v>49</v>
      </c>
      <c r="H60" s="30"/>
      <c r="I60" s="30"/>
      <c r="J60" s="30"/>
      <c r="K60" s="30"/>
      <c r="L60" s="30"/>
      <c r="M60" s="30"/>
      <c r="N60" s="30"/>
      <c r="O60" s="30"/>
      <c r="P60" s="30"/>
    </row>
    <row r="61" spans="1:16" ht="13.4" customHeight="1" x14ac:dyDescent="0.2">
      <c r="A61" s="30"/>
      <c r="B61" s="30"/>
      <c r="C61" s="30"/>
      <c r="D61" s="30"/>
      <c r="E61" s="30"/>
      <c r="F61" s="30"/>
      <c r="G61" s="30"/>
      <c r="H61" s="30"/>
      <c r="I61" s="30"/>
      <c r="J61" s="30"/>
      <c r="K61" s="30"/>
      <c r="L61" s="30"/>
    </row>
    <row r="62" spans="1:16" ht="13.4" customHeight="1" x14ac:dyDescent="0.2">
      <c r="A62" s="32" t="s">
        <v>13</v>
      </c>
      <c r="B62" s="30"/>
      <c r="C62" s="30"/>
      <c r="D62" s="30"/>
      <c r="E62" s="30"/>
    </row>
    <row r="63" spans="1:16" ht="13.4" customHeight="1" x14ac:dyDescent="0.2">
      <c r="B63" s="30" t="s">
        <v>14</v>
      </c>
    </row>
    <row r="64" spans="1:16" ht="13.4" customHeight="1" x14ac:dyDescent="0.2">
      <c r="E64" s="30"/>
    </row>
    <row r="65" spans="2:5" ht="13.4" customHeight="1" x14ac:dyDescent="0.2">
      <c r="B65" s="30" t="s">
        <v>15</v>
      </c>
    </row>
    <row r="66" spans="2:5" ht="13.4" customHeight="1" x14ac:dyDescent="0.2">
      <c r="D66" s="35"/>
      <c r="E66" s="31" t="s">
        <v>57</v>
      </c>
    </row>
    <row r="67" spans="2:5" ht="13.4" customHeight="1" x14ac:dyDescent="0.2">
      <c r="D67" s="80"/>
      <c r="E67" s="31" t="s">
        <v>56</v>
      </c>
    </row>
    <row r="68" spans="2:5" ht="13.4" customHeight="1" x14ac:dyDescent="0.2">
      <c r="D68" s="90"/>
      <c r="E68" s="31" t="s">
        <v>195</v>
      </c>
    </row>
    <row r="69" spans="2:5" ht="13.4" customHeight="1" x14ac:dyDescent="0.2">
      <c r="D69" s="75"/>
      <c r="E69" s="31" t="s">
        <v>71</v>
      </c>
    </row>
  </sheetData>
  <sheetProtection algorithmName="SHA-512" hashValue="4YkSFOMHl/7cq/ccKBcuvFYJXjqoZQu6eHLZjrsBw23ZF4T8iKKaFWLA35+F2YTuwu3lCXZTJ6hZ/U8HH6SgGQ==" saltValue="EUoy8xC0rz0FOEOqbBdc0g==" spinCount="100000" sheet="1" objects="1" scenarios="1"/>
  <phoneticPr fontId="1"/>
  <hyperlinks>
    <hyperlink ref="E45" r:id="rId1" xr:uid="{00000000-0004-0000-0000-000000000000}"/>
    <hyperlink ref="E60" r:id="rId2" location="entry" xr:uid="{00000000-0004-0000-0000-000002000000}"/>
    <hyperlink ref="E54" r:id="rId3" location="entry" xr:uid="{00000000-0004-0000-0000-000001000000}"/>
  </hyperlinks>
  <pageMargins left="0.7" right="0.7" top="0.75" bottom="0.75" header="0.3" footer="0.3"/>
  <pageSetup paperSize="9" orientation="portrait" horizontalDpi="4294967293" verticalDpi="4294967293"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1"/>
  <sheetViews>
    <sheetView zoomScale="115" zoomScaleNormal="115" workbookViewId="0">
      <selection activeCell="D4" sqref="D4:E4"/>
    </sheetView>
  </sheetViews>
  <sheetFormatPr defaultColWidth="8.90625" defaultRowHeight="14.15" customHeight="1" x14ac:dyDescent="0.2"/>
  <cols>
    <col min="1" max="1" width="6.453125" style="41" customWidth="1"/>
    <col min="2" max="2" width="4.6328125" style="41" customWidth="1"/>
    <col min="3" max="3" width="25" style="41" customWidth="1"/>
    <col min="4" max="4" width="8.90625" style="41"/>
    <col min="5" max="5" width="20.453125" style="41" customWidth="1"/>
    <col min="6" max="7" width="5.08984375" style="41" customWidth="1"/>
    <col min="8" max="8" width="21.36328125" style="41" customWidth="1"/>
    <col min="9" max="9" width="13.36328125" style="41" customWidth="1"/>
    <col min="10" max="16384" width="8.90625" style="41"/>
  </cols>
  <sheetData>
    <row r="1" spans="1:9" ht="23.5" customHeight="1" x14ac:dyDescent="0.3">
      <c r="A1" s="38" t="s">
        <v>97</v>
      </c>
      <c r="B1" s="39"/>
      <c r="C1" s="39"/>
      <c r="D1" s="39"/>
      <c r="E1" s="39"/>
      <c r="F1" s="40"/>
      <c r="G1" s="40"/>
      <c r="H1" s="40"/>
      <c r="I1" s="40"/>
    </row>
    <row r="2" spans="1:9" ht="14.15" customHeight="1" x14ac:dyDescent="0.2">
      <c r="A2" s="1"/>
      <c r="B2" s="2"/>
      <c r="C2" s="3"/>
      <c r="D2" s="2"/>
      <c r="E2" s="1"/>
      <c r="F2" s="1"/>
      <c r="G2" s="2"/>
      <c r="H2" s="2"/>
      <c r="I2" s="2"/>
    </row>
    <row r="3" spans="1:9" ht="19.399999999999999" customHeight="1" x14ac:dyDescent="0.2">
      <c r="A3" s="1"/>
      <c r="B3" s="2"/>
      <c r="C3" s="96" t="s">
        <v>0</v>
      </c>
      <c r="D3" s="97"/>
      <c r="E3" s="98"/>
      <c r="F3" s="1"/>
      <c r="G3" s="1"/>
      <c r="H3" s="99" t="s">
        <v>1</v>
      </c>
      <c r="I3" s="99"/>
    </row>
    <row r="4" spans="1:9" ht="14.15" customHeight="1" x14ac:dyDescent="0.2">
      <c r="A4" s="1"/>
      <c r="B4" s="2"/>
      <c r="C4" s="11" t="s">
        <v>2</v>
      </c>
      <c r="D4" s="100"/>
      <c r="E4" s="101"/>
      <c r="F4" s="1"/>
      <c r="G4" s="1"/>
      <c r="H4" s="42" t="s">
        <v>3</v>
      </c>
      <c r="I4" s="6">
        <f>COUNTIF(入力!AC4:AC153,"&gt;=0")</f>
        <v>0</v>
      </c>
    </row>
    <row r="5" spans="1:9" ht="14.15" customHeight="1" x14ac:dyDescent="0.2">
      <c r="A5" s="1"/>
      <c r="B5" s="2"/>
      <c r="C5" s="12" t="s">
        <v>4</v>
      </c>
      <c r="D5" s="100"/>
      <c r="E5" s="101"/>
      <c r="F5" s="1"/>
      <c r="G5" s="1"/>
      <c r="H5" s="42" t="s">
        <v>5</v>
      </c>
      <c r="I5" s="6">
        <f>SUM(入力!Z4:Z153)</f>
        <v>0</v>
      </c>
    </row>
    <row r="6" spans="1:9" ht="24" customHeight="1" x14ac:dyDescent="0.2">
      <c r="A6" s="1"/>
      <c r="B6" s="2"/>
      <c r="C6" s="102" t="s">
        <v>64</v>
      </c>
      <c r="D6" s="104"/>
      <c r="E6" s="105"/>
      <c r="F6" s="1"/>
      <c r="G6" s="1"/>
      <c r="H6" s="42" t="s">
        <v>81</v>
      </c>
      <c r="I6" s="6">
        <f>COUNTIF(入力!S4:S153,"レンタル")</f>
        <v>0</v>
      </c>
    </row>
    <row r="7" spans="1:9" ht="14.15" customHeight="1" x14ac:dyDescent="0.2">
      <c r="A7" s="1"/>
      <c r="B7" s="2"/>
      <c r="C7" s="103"/>
      <c r="D7" s="106"/>
      <c r="E7" s="107"/>
      <c r="F7" s="1"/>
      <c r="G7" s="1"/>
      <c r="H7" s="42" t="s">
        <v>90</v>
      </c>
      <c r="I7" s="6">
        <f>COUNTIF(入力!N4:N153,"運転手")</f>
        <v>0</v>
      </c>
    </row>
    <row r="8" spans="1:9" ht="14.15" customHeight="1" x14ac:dyDescent="0.2">
      <c r="A8" s="1"/>
      <c r="B8" s="2"/>
      <c r="C8" s="102" t="s">
        <v>6</v>
      </c>
      <c r="D8" s="110"/>
      <c r="E8" s="111"/>
      <c r="F8" s="1"/>
      <c r="G8" s="1"/>
      <c r="H8" s="42" t="s">
        <v>218</v>
      </c>
      <c r="I8" s="91">
        <f>SUM(入力!O4:O153)</f>
        <v>0</v>
      </c>
    </row>
    <row r="9" spans="1:9" ht="14.15" customHeight="1" x14ac:dyDescent="0.2">
      <c r="A9" s="1"/>
      <c r="B9" s="2"/>
      <c r="C9" s="103"/>
      <c r="D9" s="112"/>
      <c r="E9" s="113"/>
      <c r="F9" s="1"/>
      <c r="G9" s="1"/>
      <c r="H9" s="1"/>
      <c r="I9" s="1"/>
    </row>
    <row r="10" spans="1:9" ht="14.15" customHeight="1" x14ac:dyDescent="0.2">
      <c r="A10" s="1"/>
      <c r="B10" s="2"/>
      <c r="C10" s="102" t="s">
        <v>55</v>
      </c>
      <c r="D10" s="118" t="s">
        <v>94</v>
      </c>
      <c r="E10" s="119"/>
      <c r="F10" s="1"/>
      <c r="G10" s="1"/>
      <c r="H10" s="7"/>
      <c r="I10" s="7"/>
    </row>
    <row r="11" spans="1:9" ht="14.15" customHeight="1" x14ac:dyDescent="0.2">
      <c r="A11" s="1"/>
      <c r="B11" s="2"/>
      <c r="C11" s="120"/>
      <c r="D11" s="121"/>
      <c r="E11" s="122"/>
      <c r="F11" s="1"/>
      <c r="G11" s="1"/>
      <c r="H11" s="43"/>
      <c r="I11" s="44"/>
    </row>
    <row r="12" spans="1:9" ht="14.15" customHeight="1" x14ac:dyDescent="0.2">
      <c r="A12" s="1"/>
      <c r="B12" s="2"/>
      <c r="C12" s="103"/>
      <c r="D12" s="123"/>
      <c r="E12" s="124"/>
      <c r="F12" s="1"/>
      <c r="G12" s="1"/>
      <c r="H12" s="43"/>
      <c r="I12" s="44"/>
    </row>
    <row r="13" spans="1:9" ht="14.15" customHeight="1" x14ac:dyDescent="0.2">
      <c r="A13" s="1"/>
      <c r="B13" s="2"/>
      <c r="C13" s="102" t="s">
        <v>7</v>
      </c>
      <c r="D13" s="114"/>
      <c r="E13" s="115"/>
      <c r="F13" s="4"/>
      <c r="G13" s="1"/>
      <c r="H13" s="43"/>
      <c r="I13" s="44"/>
    </row>
    <row r="14" spans="1:9" ht="14.15" customHeight="1" x14ac:dyDescent="0.2">
      <c r="A14" s="1"/>
      <c r="B14" s="2"/>
      <c r="C14" s="103"/>
      <c r="D14" s="116"/>
      <c r="E14" s="117"/>
      <c r="F14" s="4"/>
      <c r="G14" s="1"/>
      <c r="H14" s="43"/>
      <c r="I14" s="44"/>
    </row>
    <row r="15" spans="1:9" ht="14.15" customHeight="1" x14ac:dyDescent="0.2">
      <c r="A15" s="1"/>
      <c r="B15" s="2"/>
      <c r="C15" s="13" t="s">
        <v>8</v>
      </c>
      <c r="D15" s="108"/>
      <c r="E15" s="109"/>
      <c r="F15" s="1"/>
      <c r="G15" s="2"/>
      <c r="H15" s="2"/>
      <c r="I15" s="2"/>
    </row>
    <row r="16" spans="1:9" ht="14.15" customHeight="1" x14ac:dyDescent="0.2">
      <c r="A16" s="1"/>
      <c r="B16" s="2"/>
      <c r="C16" s="8"/>
      <c r="D16" s="5"/>
      <c r="E16" s="5"/>
      <c r="F16" s="1"/>
      <c r="G16" s="2"/>
      <c r="H16" s="45"/>
      <c r="I16" s="45"/>
    </row>
    <row r="17" spans="1:9" ht="14.15" customHeight="1" x14ac:dyDescent="0.2">
      <c r="A17" s="1"/>
      <c r="B17" s="2"/>
      <c r="C17" s="7" t="s">
        <v>77</v>
      </c>
      <c r="D17" s="2"/>
      <c r="E17" s="1"/>
      <c r="F17" s="1"/>
      <c r="G17" s="2"/>
      <c r="H17" s="45"/>
      <c r="I17" s="45"/>
    </row>
    <row r="18" spans="1:9" ht="14.15" customHeight="1" x14ac:dyDescent="0.2">
      <c r="A18" s="1"/>
      <c r="B18" s="2"/>
      <c r="C18" s="7" t="s">
        <v>84</v>
      </c>
      <c r="D18" s="2"/>
      <c r="E18" s="1"/>
      <c r="F18" s="1"/>
      <c r="G18" s="2"/>
      <c r="H18" s="45"/>
      <c r="I18" s="45"/>
    </row>
    <row r="19" spans="1:9" ht="14.15" customHeight="1" x14ac:dyDescent="0.2">
      <c r="A19" s="1"/>
      <c r="B19" s="2"/>
      <c r="C19" s="9" t="s">
        <v>9</v>
      </c>
      <c r="D19" s="2"/>
      <c r="E19" s="1"/>
      <c r="F19" s="1"/>
      <c r="G19" s="2"/>
      <c r="H19" s="45"/>
      <c r="I19" s="45"/>
    </row>
    <row r="20" spans="1:9" ht="14.15" customHeight="1" x14ac:dyDescent="0.2">
      <c r="A20" s="40"/>
      <c r="B20" s="40"/>
      <c r="C20" s="10" t="s">
        <v>10</v>
      </c>
      <c r="D20" s="43"/>
      <c r="E20" s="43"/>
      <c r="F20" s="43"/>
      <c r="G20" s="43"/>
      <c r="H20" s="45"/>
      <c r="I20" s="45"/>
    </row>
    <row r="21" spans="1:9" ht="14.15" customHeight="1" x14ac:dyDescent="0.2">
      <c r="C21" s="45" t="s">
        <v>93</v>
      </c>
      <c r="D21" s="45"/>
      <c r="E21" s="45"/>
      <c r="F21" s="45"/>
      <c r="G21" s="45"/>
      <c r="H21" s="45"/>
      <c r="I21" s="45"/>
    </row>
    <row r="22" spans="1:9" ht="14.15" customHeight="1" x14ac:dyDescent="0.2">
      <c r="C22" s="45"/>
      <c r="D22" s="45"/>
      <c r="E22" s="45"/>
      <c r="F22" s="45"/>
      <c r="G22" s="45"/>
      <c r="H22" s="45"/>
      <c r="I22" s="45"/>
    </row>
    <row r="23" spans="1:9" ht="14.15" customHeight="1" x14ac:dyDescent="0.2">
      <c r="C23" s="45"/>
      <c r="D23" s="45"/>
      <c r="E23" s="45"/>
      <c r="F23" s="45"/>
      <c r="G23" s="45"/>
      <c r="H23" s="45"/>
      <c r="I23" s="45"/>
    </row>
    <row r="24" spans="1:9" ht="14.15" customHeight="1" x14ac:dyDescent="0.2">
      <c r="C24" s="45"/>
      <c r="D24" s="45"/>
      <c r="E24" s="45"/>
      <c r="F24" s="45"/>
      <c r="G24" s="45"/>
      <c r="H24" s="45"/>
      <c r="I24" s="45"/>
    </row>
    <row r="25" spans="1:9" ht="14.15" customHeight="1" x14ac:dyDescent="0.2">
      <c r="C25" s="45"/>
      <c r="D25" s="45"/>
      <c r="E25" s="45"/>
      <c r="F25" s="45"/>
      <c r="G25" s="45"/>
      <c r="H25" s="45"/>
      <c r="I25" s="45"/>
    </row>
    <row r="26" spans="1:9" ht="14.15" customHeight="1" x14ac:dyDescent="0.2">
      <c r="C26" s="45"/>
      <c r="D26" s="45"/>
      <c r="E26" s="45"/>
      <c r="F26" s="45"/>
      <c r="G26" s="45"/>
      <c r="H26" s="45"/>
      <c r="I26" s="45"/>
    </row>
    <row r="27" spans="1:9" ht="14.15" customHeight="1" x14ac:dyDescent="0.2">
      <c r="C27" s="45"/>
      <c r="D27" s="45"/>
      <c r="E27" s="45"/>
      <c r="F27" s="45"/>
      <c r="G27" s="45"/>
    </row>
    <row r="28" spans="1:9" ht="14.15" customHeight="1" x14ac:dyDescent="0.2">
      <c r="C28" s="45"/>
      <c r="D28" s="45"/>
      <c r="E28" s="45"/>
      <c r="F28" s="45"/>
      <c r="G28" s="45"/>
    </row>
    <row r="29" spans="1:9" ht="14.15" customHeight="1" x14ac:dyDescent="0.2">
      <c r="C29" s="45"/>
      <c r="D29" s="45"/>
      <c r="E29" s="45"/>
      <c r="F29" s="45"/>
      <c r="G29" s="45"/>
    </row>
    <row r="30" spans="1:9" ht="14.15" customHeight="1" x14ac:dyDescent="0.2">
      <c r="C30" s="45"/>
      <c r="D30" s="45"/>
      <c r="E30" s="45"/>
      <c r="F30" s="45"/>
      <c r="G30" s="45"/>
    </row>
    <row r="31" spans="1:9" ht="14.15" customHeight="1" x14ac:dyDescent="0.2">
      <c r="C31" s="45"/>
      <c r="D31" s="45"/>
      <c r="E31" s="45"/>
      <c r="F31" s="45"/>
      <c r="G31" s="45"/>
    </row>
  </sheetData>
  <sheetProtection algorithmName="SHA-512" hashValue="JKaPFkBbeNsuALDZNZAxzMJCIEdzpDrFO0TSXjR42c8QDLROIVu/nTwXYKQaPneHlA5lOoGcJi/ddJP0LUFwLA==" saltValue="Zm7yRylEzdCAJDMWwMuIPg==" spinCount="100000" sheet="1" objects="1" scenarios="1"/>
  <mergeCells count="14">
    <mergeCell ref="D15:E15"/>
    <mergeCell ref="C8:C9"/>
    <mergeCell ref="D8:E9"/>
    <mergeCell ref="C13:C14"/>
    <mergeCell ref="D13:E14"/>
    <mergeCell ref="D10:E10"/>
    <mergeCell ref="C10:C12"/>
    <mergeCell ref="D11:E12"/>
    <mergeCell ref="C3:E3"/>
    <mergeCell ref="H3:I3"/>
    <mergeCell ref="D4:E4"/>
    <mergeCell ref="D5:E5"/>
    <mergeCell ref="C6:C7"/>
    <mergeCell ref="D6:E7"/>
  </mergeCells>
  <phoneticPr fontId="1"/>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78"/>
  <sheetViews>
    <sheetView zoomScaleNormal="100" workbookViewId="0">
      <selection activeCell="B4" sqref="B4"/>
    </sheetView>
  </sheetViews>
  <sheetFormatPr defaultColWidth="8.90625" defaultRowHeight="13" x14ac:dyDescent="0.2"/>
  <cols>
    <col min="1" max="1" width="3.90625" style="37" customWidth="1"/>
    <col min="2" max="2" width="17.453125" style="37" customWidth="1"/>
    <col min="3" max="3" width="18.453125" style="37" customWidth="1"/>
    <col min="4" max="4" width="6.90625" style="37" customWidth="1"/>
    <col min="5" max="5" width="20.08984375" style="37" customWidth="1"/>
    <col min="6" max="6" width="26.6328125" style="40" customWidth="1"/>
    <col min="7" max="7" width="14.26953125" style="36" customWidth="1"/>
    <col min="8" max="8" width="9.453125" style="37" customWidth="1"/>
    <col min="9" max="9" width="42.90625" style="37" customWidth="1"/>
    <col min="10" max="10" width="14.36328125" style="37" customWidth="1"/>
    <col min="11" max="11" width="16.453125" style="37" customWidth="1"/>
    <col min="12" max="12" width="22" style="37" customWidth="1"/>
    <col min="13" max="13" width="20.90625" style="37" customWidth="1"/>
    <col min="14" max="14" width="20.453125" style="37" customWidth="1"/>
    <col min="15" max="15" width="19.6328125" style="37" customWidth="1"/>
    <col min="16" max="16" width="15.453125" style="37" customWidth="1"/>
    <col min="17" max="17" width="41.08984375" style="37" customWidth="1"/>
    <col min="18" max="18" width="19.54296875" style="37" customWidth="1"/>
    <col min="19" max="19" width="10.36328125" style="37" customWidth="1"/>
    <col min="20" max="20" width="11.6328125" style="37" customWidth="1"/>
    <col min="21" max="21" width="8.6328125" style="83" customWidth="1"/>
    <col min="22" max="22" width="2.08984375" style="37" bestFit="1" customWidth="1"/>
    <col min="23" max="23" width="7.6328125" style="86" customWidth="1"/>
    <col min="24" max="24" width="2.08984375" style="37" bestFit="1" customWidth="1"/>
    <col min="25" max="25" width="8.6328125" style="83" customWidth="1"/>
    <col min="26" max="26" width="6.6328125" style="41" customWidth="1"/>
    <col min="27" max="27" width="50.6328125" style="37" customWidth="1"/>
    <col min="28" max="28" width="9.1796875" style="37" customWidth="1"/>
    <col min="29" max="29" width="4.453125" style="87" hidden="1" customWidth="1"/>
    <col min="30" max="30" width="17.90625" style="87" hidden="1" customWidth="1"/>
    <col min="31" max="31" width="8.90625" style="41" hidden="1" customWidth="1"/>
    <col min="32" max="16384" width="8.90625" style="37"/>
  </cols>
  <sheetData>
    <row r="1" spans="1:31" ht="14.5" customHeight="1" x14ac:dyDescent="0.2">
      <c r="A1" s="67"/>
      <c r="B1" s="125" t="s">
        <v>205</v>
      </c>
      <c r="C1" s="127" t="s">
        <v>206</v>
      </c>
      <c r="D1" s="127" t="s">
        <v>54</v>
      </c>
      <c r="E1" s="127" t="s">
        <v>87</v>
      </c>
      <c r="F1" s="76" t="s">
        <v>16</v>
      </c>
      <c r="G1" s="132" t="s">
        <v>174</v>
      </c>
      <c r="H1" s="129" t="s">
        <v>79</v>
      </c>
      <c r="I1" s="131" t="s">
        <v>173</v>
      </c>
      <c r="J1" s="131" t="s">
        <v>88</v>
      </c>
      <c r="K1" s="133" t="s">
        <v>80</v>
      </c>
      <c r="L1" s="125" t="s">
        <v>96</v>
      </c>
      <c r="M1" s="125" t="s">
        <v>193</v>
      </c>
      <c r="N1" s="125" t="s">
        <v>194</v>
      </c>
      <c r="O1" s="125" t="s">
        <v>220</v>
      </c>
      <c r="P1" s="125" t="s">
        <v>86</v>
      </c>
      <c r="Q1" s="125" t="s">
        <v>192</v>
      </c>
      <c r="R1" s="125" t="s">
        <v>100</v>
      </c>
      <c r="S1" s="125" t="s">
        <v>82</v>
      </c>
      <c r="T1" s="137" t="s">
        <v>59</v>
      </c>
      <c r="U1" s="137" t="s">
        <v>183</v>
      </c>
      <c r="V1" s="137"/>
      <c r="W1" s="137"/>
      <c r="X1" s="137"/>
      <c r="Y1" s="137"/>
      <c r="Z1" s="133" t="s">
        <v>17</v>
      </c>
      <c r="AA1" s="134" t="s">
        <v>18</v>
      </c>
      <c r="AB1" s="51"/>
      <c r="AC1" s="21"/>
      <c r="AD1" s="20"/>
    </row>
    <row r="2" spans="1:31" ht="27" customHeight="1" x14ac:dyDescent="0.2">
      <c r="A2" s="28" t="s">
        <v>19</v>
      </c>
      <c r="B2" s="126"/>
      <c r="C2" s="127"/>
      <c r="D2" s="128" t="s">
        <v>20</v>
      </c>
      <c r="E2" s="127"/>
      <c r="F2" s="23" t="s">
        <v>202</v>
      </c>
      <c r="G2" s="132"/>
      <c r="H2" s="130"/>
      <c r="I2" s="130"/>
      <c r="J2" s="136"/>
      <c r="K2" s="130"/>
      <c r="L2" s="125"/>
      <c r="M2" s="125"/>
      <c r="N2" s="125"/>
      <c r="O2" s="125"/>
      <c r="P2" s="130"/>
      <c r="Q2" s="125"/>
      <c r="R2" s="125"/>
      <c r="S2" s="125"/>
      <c r="T2" s="129"/>
      <c r="U2" s="137"/>
      <c r="V2" s="137"/>
      <c r="W2" s="137"/>
      <c r="X2" s="137"/>
      <c r="Y2" s="137"/>
      <c r="Z2" s="133"/>
      <c r="AA2" s="135"/>
      <c r="AB2" s="51"/>
      <c r="AC2" s="93" t="s">
        <v>51</v>
      </c>
      <c r="AD2" s="94" t="s">
        <v>52</v>
      </c>
      <c r="AE2" s="95" t="s">
        <v>208</v>
      </c>
    </row>
    <row r="3" spans="1:31" x14ac:dyDescent="0.2">
      <c r="A3" s="24" t="s">
        <v>61</v>
      </c>
      <c r="B3" s="56" t="s">
        <v>60</v>
      </c>
      <c r="C3" s="57" t="s">
        <v>78</v>
      </c>
      <c r="D3" s="25" t="s">
        <v>21</v>
      </c>
      <c r="E3" s="73">
        <v>35796</v>
      </c>
      <c r="F3" s="68">
        <f>IF(E3="","",DATEDIF(E3,"2019/4/1","Y"))</f>
        <v>21</v>
      </c>
      <c r="G3" s="77" t="s">
        <v>207</v>
      </c>
      <c r="H3" s="52" t="s">
        <v>85</v>
      </c>
      <c r="I3" s="27" t="s">
        <v>76</v>
      </c>
      <c r="J3" s="26" t="s">
        <v>53</v>
      </c>
      <c r="K3" s="24" t="s">
        <v>22</v>
      </c>
      <c r="L3" s="24" t="s">
        <v>184</v>
      </c>
      <c r="M3" s="24" t="s">
        <v>201</v>
      </c>
      <c r="N3" s="24" t="s">
        <v>185</v>
      </c>
      <c r="O3" s="92">
        <v>1</v>
      </c>
      <c r="P3" s="25" t="s">
        <v>178</v>
      </c>
      <c r="Q3" s="25" t="s">
        <v>28</v>
      </c>
      <c r="R3" s="74" t="s">
        <v>186</v>
      </c>
      <c r="S3" s="25" t="s">
        <v>95</v>
      </c>
      <c r="T3" s="26" t="s">
        <v>65</v>
      </c>
      <c r="U3" s="81" t="s">
        <v>181</v>
      </c>
      <c r="V3" s="26" t="s">
        <v>180</v>
      </c>
      <c r="W3" s="84" t="s">
        <v>182</v>
      </c>
      <c r="X3" s="26" t="s">
        <v>180</v>
      </c>
      <c r="Y3" s="81" t="s">
        <v>181</v>
      </c>
      <c r="Z3" s="27">
        <f>SUM(AC3,AD3,AE3)</f>
        <v>9000</v>
      </c>
      <c r="AA3" s="59"/>
      <c r="AB3" s="18"/>
      <c r="AC3" s="19">
        <f>IF(P3="","",IF(G3="一般",VLOOKUP(P3,'クラスデータ '!$A$3:$D$83,2,FALSE),IF(G3="大学生",VLOOKUP(P3,'クラスデータ '!$A$3:$D$83,3,FALSE),IF(G3="高校生以下",VLOOKUP(P3,'クラスデータ '!$A$3:$D$83,4,FALSE)," "))))</f>
        <v>4500</v>
      </c>
      <c r="AD3" s="19">
        <f>IF($S3="","",VLOOKUP($S3,リスト!$E$2:$F$3,2,FALSE))</f>
        <v>0</v>
      </c>
      <c r="AE3" s="41">
        <f>IF(L3="","",IF(L3="大会専用バス",4500*O3,0))</f>
        <v>4500</v>
      </c>
    </row>
    <row r="4" spans="1:31" x14ac:dyDescent="0.2">
      <c r="A4" s="60">
        <v>1</v>
      </c>
      <c r="B4" s="58"/>
      <c r="C4" s="54"/>
      <c r="D4" s="48"/>
      <c r="E4" s="70"/>
      <c r="F4" s="69" t="str">
        <f t="shared" ref="F4:F67" si="0">IF(E4="","",DATEDIF(E4,"2019/4/1","Y"))</f>
        <v/>
      </c>
      <c r="G4" s="78"/>
      <c r="H4" s="66"/>
      <c r="I4" s="61"/>
      <c r="J4" s="62"/>
      <c r="K4" s="63"/>
      <c r="L4" s="63"/>
      <c r="M4" s="63"/>
      <c r="N4" s="63"/>
      <c r="O4" s="62"/>
      <c r="P4" s="49"/>
      <c r="Q4" s="49"/>
      <c r="R4" s="49"/>
      <c r="S4" s="49"/>
      <c r="T4" s="47"/>
      <c r="U4" s="82"/>
      <c r="V4" s="79" t="s">
        <v>180</v>
      </c>
      <c r="W4" s="85"/>
      <c r="X4" s="79" t="s">
        <v>180</v>
      </c>
      <c r="Y4" s="82"/>
      <c r="Z4" s="27">
        <f>SUM(AC4,AD4,AE4)</f>
        <v>0</v>
      </c>
      <c r="AA4" s="55"/>
      <c r="AB4" s="46"/>
      <c r="AC4" s="19" t="str">
        <f>IF(P4="","",IF(G4="一般",VLOOKUP(P4,'クラスデータ '!$A$3:$D$83,2,FALSE),IF(G4="大学生",VLOOKUP(P4,'クラスデータ '!$A$3:$D$83,3,FALSE),IF(G4="高校生以下",VLOOKUP(P4,'クラスデータ '!$A$3:$D$83,4,FALSE)," "))))</f>
        <v/>
      </c>
      <c r="AD4" s="19" t="str">
        <f>IF($S4="","",VLOOKUP($S4,リスト!$E$2:$F$3,2,FALSE))</f>
        <v/>
      </c>
      <c r="AE4" s="41" t="str">
        <f t="shared" ref="AE4:AE67" si="1">IF(L4="","",IF(L4="大会専用バス",4500*O4,0))</f>
        <v/>
      </c>
    </row>
    <row r="5" spans="1:31" x14ac:dyDescent="0.2">
      <c r="A5" s="60">
        <v>2</v>
      </c>
      <c r="B5" s="65"/>
      <c r="C5" s="54"/>
      <c r="D5" s="48"/>
      <c r="E5" s="70"/>
      <c r="F5" s="69" t="str">
        <f t="shared" si="0"/>
        <v/>
      </c>
      <c r="G5" s="78"/>
      <c r="H5" s="66"/>
      <c r="I5" s="61"/>
      <c r="J5" s="62"/>
      <c r="K5" s="63"/>
      <c r="L5" s="63"/>
      <c r="M5" s="63"/>
      <c r="N5" s="63"/>
      <c r="O5" s="62"/>
      <c r="P5" s="49"/>
      <c r="Q5" s="49"/>
      <c r="R5" s="49"/>
      <c r="S5" s="49"/>
      <c r="T5" s="47"/>
      <c r="U5" s="82"/>
      <c r="V5" s="79" t="s">
        <v>180</v>
      </c>
      <c r="W5" s="85"/>
      <c r="X5" s="79" t="s">
        <v>180</v>
      </c>
      <c r="Y5" s="82"/>
      <c r="Z5" s="27">
        <f t="shared" ref="Z5:Z68" si="2">SUM(AC5,AD5,AE5)</f>
        <v>0</v>
      </c>
      <c r="AA5" s="55"/>
      <c r="AB5" s="46"/>
      <c r="AC5" s="19" t="str">
        <f>IF(P5="","",IF(G5="一般",VLOOKUP(P5,'クラスデータ '!$A$3:$D$83,2,FALSE),IF(G5="大学生",VLOOKUP(P5,'クラスデータ '!$A$3:$D$83,3,FALSE),IF(G5="高校生以下",VLOOKUP(P5,'クラスデータ '!$A$3:$D$83,4,FALSE)," "))))</f>
        <v/>
      </c>
      <c r="AD5" s="19" t="str">
        <f>IF($S5="","",VLOOKUP($S5,リスト!$E$2:$F$3,2,FALSE))</f>
        <v/>
      </c>
      <c r="AE5" s="41" t="str">
        <f t="shared" si="1"/>
        <v/>
      </c>
    </row>
    <row r="6" spans="1:31" x14ac:dyDescent="0.2">
      <c r="A6" s="60">
        <v>3</v>
      </c>
      <c r="B6" s="65"/>
      <c r="C6" s="54"/>
      <c r="D6" s="48"/>
      <c r="E6" s="70"/>
      <c r="F6" s="69" t="str">
        <f t="shared" si="0"/>
        <v/>
      </c>
      <c r="G6" s="78"/>
      <c r="H6" s="66"/>
      <c r="I6" s="53"/>
      <c r="J6" s="62"/>
      <c r="K6" s="48"/>
      <c r="L6" s="63"/>
      <c r="M6" s="63"/>
      <c r="N6" s="63"/>
      <c r="O6" s="62"/>
      <c r="P6" s="49"/>
      <c r="Q6" s="49"/>
      <c r="R6" s="49"/>
      <c r="S6" s="49"/>
      <c r="T6" s="47"/>
      <c r="U6" s="82"/>
      <c r="V6" s="79" t="s">
        <v>180</v>
      </c>
      <c r="W6" s="85"/>
      <c r="X6" s="79" t="s">
        <v>180</v>
      </c>
      <c r="Y6" s="82"/>
      <c r="Z6" s="27">
        <f t="shared" si="2"/>
        <v>0</v>
      </c>
      <c r="AA6" s="55"/>
      <c r="AB6" s="46"/>
      <c r="AC6" s="19" t="str">
        <f>IF(P6="","",IF(G6="一般",VLOOKUP(P6,'クラスデータ '!$A$3:$D$83,2,FALSE),IF(G6="大学生",VLOOKUP(P6,'クラスデータ '!$A$3:$D$83,3,FALSE),IF(G6="高校生以下",VLOOKUP(P6,'クラスデータ '!$A$3:$D$83,4,FALSE)," "))))</f>
        <v/>
      </c>
      <c r="AD6" s="19" t="str">
        <f>IF($S6="","",VLOOKUP($S6,リスト!$E$2:$F$3,2,FALSE))</f>
        <v/>
      </c>
      <c r="AE6" s="41" t="str">
        <f t="shared" si="1"/>
        <v/>
      </c>
    </row>
    <row r="7" spans="1:31" x14ac:dyDescent="0.2">
      <c r="A7" s="60">
        <v>4</v>
      </c>
      <c r="B7" s="65"/>
      <c r="C7" s="64"/>
      <c r="D7" s="48"/>
      <c r="E7" s="70"/>
      <c r="F7" s="69" t="str">
        <f t="shared" si="0"/>
        <v/>
      </c>
      <c r="G7" s="78"/>
      <c r="H7" s="66"/>
      <c r="I7" s="61"/>
      <c r="J7" s="62"/>
      <c r="K7" s="63"/>
      <c r="L7" s="63"/>
      <c r="M7" s="63"/>
      <c r="N7" s="63"/>
      <c r="O7" s="62"/>
      <c r="P7" s="49"/>
      <c r="Q7" s="49"/>
      <c r="R7" s="49"/>
      <c r="S7" s="49"/>
      <c r="T7" s="47"/>
      <c r="U7" s="82"/>
      <c r="V7" s="79" t="s">
        <v>180</v>
      </c>
      <c r="W7" s="85"/>
      <c r="X7" s="79" t="s">
        <v>180</v>
      </c>
      <c r="Y7" s="82"/>
      <c r="Z7" s="27">
        <f t="shared" si="2"/>
        <v>0</v>
      </c>
      <c r="AA7" s="55"/>
      <c r="AB7" s="46"/>
      <c r="AC7" s="19" t="str">
        <f>IF(P7="","",IF(G7="一般",VLOOKUP(P7,'クラスデータ '!$A$3:$D$83,2,FALSE),IF(G7="大学生",VLOOKUP(P7,'クラスデータ '!$A$3:$D$83,3,FALSE),IF(G7="高校生以下",VLOOKUP(P7,'クラスデータ '!$A$3:$D$83,4,FALSE)," "))))</f>
        <v/>
      </c>
      <c r="AD7" s="19" t="str">
        <f>IF($S7="","",VLOOKUP($S7,リスト!$E$2:$F$3,2,FALSE))</f>
        <v/>
      </c>
      <c r="AE7" s="41" t="str">
        <f t="shared" si="1"/>
        <v/>
      </c>
    </row>
    <row r="8" spans="1:31" x14ac:dyDescent="0.2">
      <c r="A8" s="60">
        <v>5</v>
      </c>
      <c r="B8" s="65"/>
      <c r="C8" s="54"/>
      <c r="D8" s="48"/>
      <c r="E8" s="70"/>
      <c r="F8" s="69" t="str">
        <f t="shared" si="0"/>
        <v/>
      </c>
      <c r="G8" s="78"/>
      <c r="H8" s="66"/>
      <c r="I8" s="53"/>
      <c r="J8" s="62"/>
      <c r="K8" s="63"/>
      <c r="L8" s="63"/>
      <c r="M8" s="63"/>
      <c r="N8" s="63"/>
      <c r="O8" s="62"/>
      <c r="P8" s="49"/>
      <c r="Q8" s="49"/>
      <c r="R8" s="49"/>
      <c r="S8" s="49"/>
      <c r="T8" s="47"/>
      <c r="U8" s="82"/>
      <c r="V8" s="79" t="s">
        <v>180</v>
      </c>
      <c r="W8" s="85"/>
      <c r="X8" s="79" t="s">
        <v>180</v>
      </c>
      <c r="Y8" s="82"/>
      <c r="Z8" s="27">
        <f t="shared" si="2"/>
        <v>0</v>
      </c>
      <c r="AA8" s="55"/>
      <c r="AB8" s="46"/>
      <c r="AC8" s="19" t="str">
        <f>IF(P8="","",IF(G8="一般",VLOOKUP(P8,'クラスデータ '!$A$3:$D$83,2,FALSE),IF(G8="大学生",VLOOKUP(P8,'クラスデータ '!$A$3:$D$83,3,FALSE),IF(G8="高校生以下",VLOOKUP(P8,'クラスデータ '!$A$3:$D$83,4,FALSE)," "))))</f>
        <v/>
      </c>
      <c r="AD8" s="19" t="str">
        <f>IF($S8="","",VLOOKUP($S8,リスト!$E$2:$F$3,2,FALSE))</f>
        <v/>
      </c>
      <c r="AE8" s="41" t="str">
        <f t="shared" si="1"/>
        <v/>
      </c>
    </row>
    <row r="9" spans="1:31" x14ac:dyDescent="0.2">
      <c r="A9" s="60">
        <v>6</v>
      </c>
      <c r="B9" s="58"/>
      <c r="C9" s="54"/>
      <c r="D9" s="48"/>
      <c r="E9" s="70"/>
      <c r="F9" s="69" t="str">
        <f t="shared" si="0"/>
        <v/>
      </c>
      <c r="G9" s="78"/>
      <c r="H9" s="66"/>
      <c r="I9" s="61"/>
      <c r="J9" s="62"/>
      <c r="K9" s="48"/>
      <c r="L9" s="63"/>
      <c r="M9" s="63"/>
      <c r="N9" s="63"/>
      <c r="O9" s="62"/>
      <c r="P9" s="49"/>
      <c r="Q9" s="49"/>
      <c r="R9" s="49"/>
      <c r="S9" s="49"/>
      <c r="T9" s="47"/>
      <c r="U9" s="82"/>
      <c r="V9" s="79" t="s">
        <v>180</v>
      </c>
      <c r="W9" s="85"/>
      <c r="X9" s="79" t="s">
        <v>180</v>
      </c>
      <c r="Y9" s="82"/>
      <c r="Z9" s="27">
        <f t="shared" si="2"/>
        <v>0</v>
      </c>
      <c r="AA9" s="55"/>
      <c r="AB9" s="46"/>
      <c r="AC9" s="19" t="str">
        <f>IF(P9="","",IF(G9="一般",VLOOKUP(P9,'クラスデータ '!$A$3:$D$83,2,FALSE),IF(G9="大学生",VLOOKUP(P9,'クラスデータ '!$A$3:$D$83,3,FALSE),IF(G9="高校生以下",VLOOKUP(P9,'クラスデータ '!$A$3:$D$83,4,FALSE)," "))))</f>
        <v/>
      </c>
      <c r="AD9" s="19" t="str">
        <f>IF($S9="","",VLOOKUP($S9,リスト!$E$2:$F$3,2,FALSE))</f>
        <v/>
      </c>
      <c r="AE9" s="41" t="str">
        <f t="shared" si="1"/>
        <v/>
      </c>
    </row>
    <row r="10" spans="1:31" x14ac:dyDescent="0.2">
      <c r="A10" s="60">
        <v>7</v>
      </c>
      <c r="B10" s="58"/>
      <c r="C10" s="54"/>
      <c r="D10" s="48"/>
      <c r="E10" s="70"/>
      <c r="F10" s="69" t="str">
        <f t="shared" si="0"/>
        <v/>
      </c>
      <c r="G10" s="78"/>
      <c r="H10" s="66"/>
      <c r="I10" s="53"/>
      <c r="J10" s="62"/>
      <c r="K10" s="63"/>
      <c r="L10" s="63"/>
      <c r="M10" s="63"/>
      <c r="N10" s="63"/>
      <c r="O10" s="62"/>
      <c r="P10" s="49"/>
      <c r="Q10" s="49"/>
      <c r="R10" s="49"/>
      <c r="S10" s="49"/>
      <c r="T10" s="47"/>
      <c r="U10" s="82"/>
      <c r="V10" s="79" t="s">
        <v>180</v>
      </c>
      <c r="W10" s="85"/>
      <c r="X10" s="79" t="s">
        <v>180</v>
      </c>
      <c r="Y10" s="82"/>
      <c r="Z10" s="27">
        <f t="shared" si="2"/>
        <v>0</v>
      </c>
      <c r="AA10" s="55"/>
      <c r="AB10" s="46"/>
      <c r="AC10" s="19" t="str">
        <f>IF(P10="","",IF(G10="一般",VLOOKUP(P10,'クラスデータ '!$A$3:$D$83,2,FALSE),IF(G10="大学生",VLOOKUP(P10,'クラスデータ '!$A$3:$D$83,3,FALSE),IF(G10="高校生以下",VLOOKUP(P10,'クラスデータ '!$A$3:$D$83,4,FALSE)," "))))</f>
        <v/>
      </c>
      <c r="AD10" s="19" t="str">
        <f>IF($S10="","",VLOOKUP($S10,リスト!$E$2:$F$3,2,FALSE))</f>
        <v/>
      </c>
      <c r="AE10" s="41" t="str">
        <f t="shared" si="1"/>
        <v/>
      </c>
    </row>
    <row r="11" spans="1:31" x14ac:dyDescent="0.2">
      <c r="A11" s="60">
        <v>8</v>
      </c>
      <c r="B11" s="58"/>
      <c r="C11" s="54"/>
      <c r="D11" s="48"/>
      <c r="E11" s="70"/>
      <c r="F11" s="69" t="str">
        <f t="shared" si="0"/>
        <v/>
      </c>
      <c r="G11" s="78"/>
      <c r="H11" s="66"/>
      <c r="I11" s="53"/>
      <c r="J11" s="62"/>
      <c r="K11" s="48"/>
      <c r="L11" s="63"/>
      <c r="M11" s="63"/>
      <c r="N11" s="63"/>
      <c r="O11" s="62"/>
      <c r="P11" s="49"/>
      <c r="Q11" s="49"/>
      <c r="R11" s="49"/>
      <c r="S11" s="49"/>
      <c r="T11" s="47"/>
      <c r="U11" s="82"/>
      <c r="V11" s="79" t="s">
        <v>180</v>
      </c>
      <c r="W11" s="85"/>
      <c r="X11" s="79" t="s">
        <v>180</v>
      </c>
      <c r="Y11" s="82"/>
      <c r="Z11" s="27">
        <f t="shared" si="2"/>
        <v>0</v>
      </c>
      <c r="AA11" s="55"/>
      <c r="AB11" s="46"/>
      <c r="AC11" s="19" t="str">
        <f>IF(P11="","",IF(G11="一般",VLOOKUP(P11,'クラスデータ '!$A$3:$D$83,2,FALSE),IF(G11="大学生",VLOOKUP(P11,'クラスデータ '!$A$3:$D$83,3,FALSE),IF(G11="高校生以下",VLOOKUP(P11,'クラスデータ '!$A$3:$D$83,4,FALSE)," "))))</f>
        <v/>
      </c>
      <c r="AD11" s="19" t="str">
        <f>IF($S11="","",VLOOKUP($S11,リスト!$E$2:$F$3,2,FALSE))</f>
        <v/>
      </c>
      <c r="AE11" s="41" t="str">
        <f t="shared" si="1"/>
        <v/>
      </c>
    </row>
    <row r="12" spans="1:31" x14ac:dyDescent="0.2">
      <c r="A12" s="60">
        <v>9</v>
      </c>
      <c r="B12" s="58"/>
      <c r="C12" s="54"/>
      <c r="D12" s="48"/>
      <c r="E12" s="70"/>
      <c r="F12" s="69" t="str">
        <f t="shared" si="0"/>
        <v/>
      </c>
      <c r="G12" s="78"/>
      <c r="H12" s="66"/>
      <c r="I12" s="53"/>
      <c r="J12" s="62"/>
      <c r="K12" s="48"/>
      <c r="L12" s="63"/>
      <c r="M12" s="63"/>
      <c r="N12" s="63"/>
      <c r="O12" s="62"/>
      <c r="P12" s="49"/>
      <c r="Q12" s="49"/>
      <c r="R12" s="49"/>
      <c r="S12" s="49"/>
      <c r="T12" s="47"/>
      <c r="U12" s="82"/>
      <c r="V12" s="79" t="s">
        <v>180</v>
      </c>
      <c r="W12" s="85"/>
      <c r="X12" s="79" t="s">
        <v>180</v>
      </c>
      <c r="Y12" s="82"/>
      <c r="Z12" s="27">
        <f t="shared" si="2"/>
        <v>0</v>
      </c>
      <c r="AA12" s="55"/>
      <c r="AB12" s="46"/>
      <c r="AC12" s="19" t="str">
        <f>IF(P12="","",IF(G12="一般",VLOOKUP(P12,'クラスデータ '!$A$3:$D$83,2,FALSE),IF(G12="大学生",VLOOKUP(P12,'クラスデータ '!$A$3:$D$83,3,FALSE),IF(G12="高校生以下",VLOOKUP(P12,'クラスデータ '!$A$3:$D$83,4,FALSE)," "))))</f>
        <v/>
      </c>
      <c r="AD12" s="19" t="str">
        <f>IF($S12="","",VLOOKUP($S12,リスト!$E$2:$F$3,2,FALSE))</f>
        <v/>
      </c>
      <c r="AE12" s="41" t="str">
        <f t="shared" si="1"/>
        <v/>
      </c>
    </row>
    <row r="13" spans="1:31" x14ac:dyDescent="0.2">
      <c r="A13" s="60">
        <v>10</v>
      </c>
      <c r="B13" s="65"/>
      <c r="C13" s="54"/>
      <c r="D13" s="48"/>
      <c r="E13" s="70"/>
      <c r="F13" s="69" t="str">
        <f t="shared" si="0"/>
        <v/>
      </c>
      <c r="G13" s="78"/>
      <c r="H13" s="66"/>
      <c r="I13" s="53"/>
      <c r="J13" s="62"/>
      <c r="K13" s="48"/>
      <c r="L13" s="63"/>
      <c r="M13" s="63"/>
      <c r="N13" s="63"/>
      <c r="O13" s="62"/>
      <c r="P13" s="49"/>
      <c r="Q13" s="49"/>
      <c r="R13" s="49"/>
      <c r="S13" s="49"/>
      <c r="T13" s="47"/>
      <c r="U13" s="82"/>
      <c r="V13" s="79" t="s">
        <v>180</v>
      </c>
      <c r="W13" s="85"/>
      <c r="X13" s="79" t="s">
        <v>180</v>
      </c>
      <c r="Y13" s="82"/>
      <c r="Z13" s="27">
        <f t="shared" si="2"/>
        <v>0</v>
      </c>
      <c r="AA13" s="55"/>
      <c r="AB13" s="46"/>
      <c r="AC13" s="19" t="str">
        <f>IF(P13="","",IF(G13="一般",VLOOKUP(P13,'クラスデータ '!$A$3:$D$83,2,FALSE),IF(G13="大学生",VLOOKUP(P13,'クラスデータ '!$A$3:$D$83,3,FALSE),IF(G13="高校生以下",VLOOKUP(P13,'クラスデータ '!$A$3:$D$83,4,FALSE)," "))))</f>
        <v/>
      </c>
      <c r="AD13" s="19" t="str">
        <f>IF($S13="","",VLOOKUP($S13,リスト!$E$2:$F$3,2,FALSE))</f>
        <v/>
      </c>
      <c r="AE13" s="41" t="str">
        <f t="shared" si="1"/>
        <v/>
      </c>
    </row>
    <row r="14" spans="1:31" x14ac:dyDescent="0.2">
      <c r="A14" s="60">
        <v>11</v>
      </c>
      <c r="B14" s="65"/>
      <c r="C14" s="54"/>
      <c r="D14" s="48"/>
      <c r="E14" s="70"/>
      <c r="F14" s="69" t="str">
        <f t="shared" si="0"/>
        <v/>
      </c>
      <c r="G14" s="78"/>
      <c r="H14" s="66"/>
      <c r="I14" s="53"/>
      <c r="J14" s="62"/>
      <c r="K14" s="48"/>
      <c r="L14" s="63"/>
      <c r="M14" s="63"/>
      <c r="N14" s="63"/>
      <c r="O14" s="62"/>
      <c r="P14" s="49"/>
      <c r="Q14" s="49"/>
      <c r="R14" s="49"/>
      <c r="S14" s="49"/>
      <c r="T14" s="47"/>
      <c r="U14" s="82"/>
      <c r="V14" s="79" t="s">
        <v>180</v>
      </c>
      <c r="W14" s="85"/>
      <c r="X14" s="79" t="s">
        <v>180</v>
      </c>
      <c r="Y14" s="82"/>
      <c r="Z14" s="27">
        <f t="shared" si="2"/>
        <v>0</v>
      </c>
      <c r="AA14" s="55"/>
      <c r="AB14" s="46"/>
      <c r="AC14" s="19" t="str">
        <f>IF(P14="","",IF(G14="一般",VLOOKUP(P14,'クラスデータ '!$A$3:$D$83,2,FALSE),IF(G14="大学生",VLOOKUP(P14,'クラスデータ '!$A$3:$D$83,3,FALSE),IF(G14="高校生以下",VLOOKUP(P14,'クラスデータ '!$A$3:$D$83,4,FALSE)," "))))</f>
        <v/>
      </c>
      <c r="AD14" s="19" t="str">
        <f>IF($S14="","",VLOOKUP($S14,リスト!$E$2:$F$3,2,FALSE))</f>
        <v/>
      </c>
      <c r="AE14" s="41" t="str">
        <f t="shared" si="1"/>
        <v/>
      </c>
    </row>
    <row r="15" spans="1:31" x14ac:dyDescent="0.2">
      <c r="A15" s="60">
        <v>12</v>
      </c>
      <c r="B15" s="58"/>
      <c r="C15" s="54"/>
      <c r="D15" s="48"/>
      <c r="E15" s="71"/>
      <c r="F15" s="69" t="str">
        <f t="shared" si="0"/>
        <v/>
      </c>
      <c r="G15" s="78"/>
      <c r="H15" s="66"/>
      <c r="I15" s="53"/>
      <c r="J15" s="62"/>
      <c r="K15" s="48"/>
      <c r="L15" s="63"/>
      <c r="M15" s="63"/>
      <c r="N15" s="63"/>
      <c r="O15" s="62"/>
      <c r="P15" s="49"/>
      <c r="Q15" s="49"/>
      <c r="R15" s="49"/>
      <c r="S15" s="49"/>
      <c r="T15" s="47"/>
      <c r="U15" s="82"/>
      <c r="V15" s="79" t="s">
        <v>180</v>
      </c>
      <c r="W15" s="85"/>
      <c r="X15" s="79" t="s">
        <v>180</v>
      </c>
      <c r="Y15" s="82"/>
      <c r="Z15" s="27">
        <f t="shared" si="2"/>
        <v>0</v>
      </c>
      <c r="AA15" s="55"/>
      <c r="AB15" s="46"/>
      <c r="AC15" s="19" t="str">
        <f>IF(P15="","",IF(G15="一般",VLOOKUP(P15,'クラスデータ '!$A$3:$D$83,2,FALSE),IF(G15="大学生",VLOOKUP(P15,'クラスデータ '!$A$3:$D$83,3,FALSE),IF(G15="高校生以下",VLOOKUP(P15,'クラスデータ '!$A$3:$D$83,4,FALSE)," "))))</f>
        <v/>
      </c>
      <c r="AD15" s="19" t="str">
        <f>IF($S15="","",VLOOKUP($S15,リスト!$E$2:$F$3,2,FALSE))</f>
        <v/>
      </c>
      <c r="AE15" s="41" t="str">
        <f t="shared" si="1"/>
        <v/>
      </c>
    </row>
    <row r="16" spans="1:31" x14ac:dyDescent="0.2">
      <c r="A16" s="60">
        <v>13</v>
      </c>
      <c r="B16" s="58"/>
      <c r="C16" s="54"/>
      <c r="D16" s="48"/>
      <c r="E16" s="70"/>
      <c r="F16" s="69" t="str">
        <f t="shared" si="0"/>
        <v/>
      </c>
      <c r="G16" s="78"/>
      <c r="H16" s="66"/>
      <c r="I16" s="53"/>
      <c r="J16" s="62"/>
      <c r="K16" s="48"/>
      <c r="L16" s="63"/>
      <c r="M16" s="63"/>
      <c r="N16" s="63"/>
      <c r="O16" s="62"/>
      <c r="P16" s="49"/>
      <c r="Q16" s="49"/>
      <c r="R16" s="49"/>
      <c r="S16" s="49"/>
      <c r="T16" s="47"/>
      <c r="U16" s="82"/>
      <c r="V16" s="79" t="s">
        <v>180</v>
      </c>
      <c r="W16" s="85"/>
      <c r="X16" s="79" t="s">
        <v>180</v>
      </c>
      <c r="Y16" s="82"/>
      <c r="Z16" s="27">
        <f t="shared" si="2"/>
        <v>0</v>
      </c>
      <c r="AA16" s="55"/>
      <c r="AB16" s="46"/>
      <c r="AC16" s="19" t="str">
        <f>IF(P16="","",IF(G16="一般",VLOOKUP(P16,'クラスデータ '!$A$3:$D$83,2,FALSE),IF(G16="大学生",VLOOKUP(P16,'クラスデータ '!$A$3:$D$83,3,FALSE),IF(G16="高校生以下",VLOOKUP(P16,'クラスデータ '!$A$3:$D$83,4,FALSE)," "))))</f>
        <v/>
      </c>
      <c r="AD16" s="19" t="str">
        <f>IF($S16="","",VLOOKUP($S16,リスト!$E$2:$F$3,2,FALSE))</f>
        <v/>
      </c>
      <c r="AE16" s="41" t="str">
        <f t="shared" si="1"/>
        <v/>
      </c>
    </row>
    <row r="17" spans="1:31" x14ac:dyDescent="0.2">
      <c r="A17" s="60">
        <v>14</v>
      </c>
      <c r="B17" s="58"/>
      <c r="C17" s="54"/>
      <c r="D17" s="48"/>
      <c r="E17" s="70"/>
      <c r="F17" s="69" t="str">
        <f t="shared" si="0"/>
        <v/>
      </c>
      <c r="G17" s="78"/>
      <c r="H17" s="66"/>
      <c r="I17" s="53"/>
      <c r="J17" s="62"/>
      <c r="K17" s="48"/>
      <c r="L17" s="63"/>
      <c r="M17" s="63"/>
      <c r="N17" s="63"/>
      <c r="O17" s="62"/>
      <c r="P17" s="49"/>
      <c r="Q17" s="49"/>
      <c r="R17" s="49"/>
      <c r="S17" s="49"/>
      <c r="T17" s="47"/>
      <c r="U17" s="82"/>
      <c r="V17" s="79" t="s">
        <v>180</v>
      </c>
      <c r="W17" s="85"/>
      <c r="X17" s="79" t="s">
        <v>180</v>
      </c>
      <c r="Y17" s="82"/>
      <c r="Z17" s="27">
        <f t="shared" si="2"/>
        <v>0</v>
      </c>
      <c r="AA17" s="55"/>
      <c r="AC17" s="19" t="str">
        <f>IF(P17="","",IF(G17="一般",VLOOKUP(P17,'クラスデータ '!$A$3:$D$83,2,FALSE),IF(G17="大学生",VLOOKUP(P17,'クラスデータ '!$A$3:$D$83,3,FALSE),IF(G17="高校生以下",VLOOKUP(P17,'クラスデータ '!$A$3:$D$83,4,FALSE)," "))))</f>
        <v/>
      </c>
      <c r="AD17" s="19" t="str">
        <f>IF($S17="","",VLOOKUP($S17,リスト!$E$2:$F$3,2,FALSE))</f>
        <v/>
      </c>
      <c r="AE17" s="41" t="str">
        <f t="shared" si="1"/>
        <v/>
      </c>
    </row>
    <row r="18" spans="1:31" x14ac:dyDescent="0.2">
      <c r="A18" s="60">
        <v>15</v>
      </c>
      <c r="B18" s="58"/>
      <c r="C18" s="54"/>
      <c r="D18" s="48"/>
      <c r="E18" s="70"/>
      <c r="F18" s="69" t="str">
        <f t="shared" si="0"/>
        <v/>
      </c>
      <c r="G18" s="78"/>
      <c r="H18" s="66"/>
      <c r="I18" s="53"/>
      <c r="J18" s="62"/>
      <c r="K18" s="48"/>
      <c r="L18" s="63"/>
      <c r="M18" s="63"/>
      <c r="N18" s="63"/>
      <c r="O18" s="62"/>
      <c r="P18" s="49"/>
      <c r="Q18" s="49"/>
      <c r="R18" s="49"/>
      <c r="S18" s="49"/>
      <c r="T18" s="47"/>
      <c r="U18" s="82"/>
      <c r="V18" s="79" t="s">
        <v>180</v>
      </c>
      <c r="W18" s="85"/>
      <c r="X18" s="79" t="s">
        <v>180</v>
      </c>
      <c r="Y18" s="82"/>
      <c r="Z18" s="27">
        <f t="shared" si="2"/>
        <v>0</v>
      </c>
      <c r="AA18" s="55"/>
      <c r="AC18" s="19" t="str">
        <f>IF(P18="","",IF(G18="一般",VLOOKUP(P18,'クラスデータ '!$A$3:$D$83,2,FALSE),IF(G18="大学生",VLOOKUP(P18,'クラスデータ '!$A$3:$D$83,3,FALSE),IF(G18="高校生以下",VLOOKUP(P18,'クラスデータ '!$A$3:$D$83,4,FALSE)," "))))</f>
        <v/>
      </c>
      <c r="AD18" s="19" t="str">
        <f>IF($S18="","",VLOOKUP($S18,リスト!$E$2:$F$3,2,FALSE))</f>
        <v/>
      </c>
      <c r="AE18" s="41" t="str">
        <f t="shared" si="1"/>
        <v/>
      </c>
    </row>
    <row r="19" spans="1:31" x14ac:dyDescent="0.2">
      <c r="A19" s="60">
        <v>16</v>
      </c>
      <c r="B19" s="58"/>
      <c r="C19" s="54"/>
      <c r="D19" s="48"/>
      <c r="E19" s="70"/>
      <c r="F19" s="69" t="str">
        <f t="shared" si="0"/>
        <v/>
      </c>
      <c r="G19" s="78"/>
      <c r="H19" s="66"/>
      <c r="I19" s="53"/>
      <c r="J19" s="62"/>
      <c r="K19" s="48"/>
      <c r="L19" s="63"/>
      <c r="M19" s="63"/>
      <c r="N19" s="63"/>
      <c r="O19" s="62"/>
      <c r="P19" s="49"/>
      <c r="Q19" s="49"/>
      <c r="R19" s="49"/>
      <c r="S19" s="49"/>
      <c r="T19" s="47"/>
      <c r="U19" s="82"/>
      <c r="V19" s="79" t="s">
        <v>180</v>
      </c>
      <c r="W19" s="85"/>
      <c r="X19" s="79" t="s">
        <v>180</v>
      </c>
      <c r="Y19" s="82"/>
      <c r="Z19" s="27">
        <f t="shared" si="2"/>
        <v>0</v>
      </c>
      <c r="AA19" s="55"/>
      <c r="AB19" s="46"/>
      <c r="AC19" s="19" t="str">
        <f>IF(P19="","",IF(G19="一般",VLOOKUP(P19,'クラスデータ '!$A$3:$D$83,2,FALSE),IF(G19="大学生",VLOOKUP(P19,'クラスデータ '!$A$3:$D$83,3,FALSE),IF(G19="高校生以下",VLOOKUP(P19,'クラスデータ '!$A$3:$D$83,4,FALSE)," "))))</f>
        <v/>
      </c>
      <c r="AD19" s="19" t="str">
        <f>IF($S19="","",VLOOKUP($S19,リスト!$E$2:$F$3,2,FALSE))</f>
        <v/>
      </c>
      <c r="AE19" s="41" t="str">
        <f t="shared" si="1"/>
        <v/>
      </c>
    </row>
    <row r="20" spans="1:31" x14ac:dyDescent="0.2">
      <c r="A20" s="60">
        <v>17</v>
      </c>
      <c r="B20" s="58"/>
      <c r="C20" s="54"/>
      <c r="D20" s="48"/>
      <c r="E20" s="70"/>
      <c r="F20" s="69" t="str">
        <f t="shared" si="0"/>
        <v/>
      </c>
      <c r="G20" s="78"/>
      <c r="H20" s="66"/>
      <c r="I20" s="53"/>
      <c r="J20" s="62"/>
      <c r="K20" s="48"/>
      <c r="L20" s="63"/>
      <c r="M20" s="63"/>
      <c r="N20" s="63"/>
      <c r="O20" s="62"/>
      <c r="P20" s="49"/>
      <c r="Q20" s="49"/>
      <c r="R20" s="49"/>
      <c r="S20" s="49"/>
      <c r="T20" s="47"/>
      <c r="U20" s="82"/>
      <c r="V20" s="79" t="s">
        <v>180</v>
      </c>
      <c r="W20" s="85"/>
      <c r="X20" s="79" t="s">
        <v>180</v>
      </c>
      <c r="Y20" s="82"/>
      <c r="Z20" s="27">
        <f t="shared" si="2"/>
        <v>0</v>
      </c>
      <c r="AA20" s="55"/>
      <c r="AB20" s="46"/>
      <c r="AC20" s="19" t="str">
        <f>IF(P20="","",IF(G20="一般",VLOOKUP(P20,'クラスデータ '!$A$3:$D$83,2,FALSE),IF(G20="大学生",VLOOKUP(P20,'クラスデータ '!$A$3:$D$83,3,FALSE),IF(G20="高校生以下",VLOOKUP(P20,'クラスデータ '!$A$3:$D$83,4,FALSE)," "))))</f>
        <v/>
      </c>
      <c r="AD20" s="19" t="str">
        <f>IF($S20="","",VLOOKUP($S20,リスト!$E$2:$F$3,2,FALSE))</f>
        <v/>
      </c>
      <c r="AE20" s="41" t="str">
        <f t="shared" si="1"/>
        <v/>
      </c>
    </row>
    <row r="21" spans="1:31" x14ac:dyDescent="0.2">
      <c r="A21" s="60">
        <v>18</v>
      </c>
      <c r="B21" s="58"/>
      <c r="C21" s="54"/>
      <c r="D21" s="48"/>
      <c r="E21" s="70"/>
      <c r="F21" s="69" t="str">
        <f t="shared" si="0"/>
        <v/>
      </c>
      <c r="G21" s="78"/>
      <c r="H21" s="66"/>
      <c r="I21" s="53"/>
      <c r="J21" s="62"/>
      <c r="K21" s="48"/>
      <c r="L21" s="63"/>
      <c r="M21" s="63"/>
      <c r="N21" s="63"/>
      <c r="O21" s="62"/>
      <c r="P21" s="49"/>
      <c r="Q21" s="49"/>
      <c r="R21" s="49"/>
      <c r="S21" s="49"/>
      <c r="T21" s="47"/>
      <c r="U21" s="82"/>
      <c r="V21" s="79" t="s">
        <v>180</v>
      </c>
      <c r="W21" s="85"/>
      <c r="X21" s="79" t="s">
        <v>180</v>
      </c>
      <c r="Y21" s="82"/>
      <c r="Z21" s="27">
        <f t="shared" si="2"/>
        <v>0</v>
      </c>
      <c r="AA21" s="55"/>
      <c r="AB21" s="46"/>
      <c r="AC21" s="19" t="str">
        <f>IF(P21="","",IF(G21="一般",VLOOKUP(P21,'クラスデータ '!$A$3:$D$83,2,FALSE),IF(G21="大学生",VLOOKUP(P21,'クラスデータ '!$A$3:$D$83,3,FALSE),IF(G21="高校生以下",VLOOKUP(P21,'クラスデータ '!$A$3:$D$83,4,FALSE)," "))))</f>
        <v/>
      </c>
      <c r="AD21" s="19" t="str">
        <f>IF($S21="","",VLOOKUP($S21,リスト!$E$2:$F$3,2,FALSE))</f>
        <v/>
      </c>
      <c r="AE21" s="41" t="str">
        <f t="shared" si="1"/>
        <v/>
      </c>
    </row>
    <row r="22" spans="1:31" x14ac:dyDescent="0.2">
      <c r="A22" s="60">
        <v>19</v>
      </c>
      <c r="B22" s="58"/>
      <c r="C22" s="54"/>
      <c r="D22" s="48"/>
      <c r="E22" s="70"/>
      <c r="F22" s="69" t="str">
        <f t="shared" si="0"/>
        <v/>
      </c>
      <c r="G22" s="78"/>
      <c r="H22" s="66"/>
      <c r="I22" s="53"/>
      <c r="J22" s="62"/>
      <c r="K22" s="48"/>
      <c r="L22" s="63"/>
      <c r="M22" s="63"/>
      <c r="N22" s="63"/>
      <c r="O22" s="62"/>
      <c r="P22" s="49"/>
      <c r="Q22" s="49"/>
      <c r="R22" s="49"/>
      <c r="S22" s="49"/>
      <c r="T22" s="47"/>
      <c r="U22" s="82"/>
      <c r="V22" s="79" t="s">
        <v>180</v>
      </c>
      <c r="W22" s="85"/>
      <c r="X22" s="79" t="s">
        <v>180</v>
      </c>
      <c r="Y22" s="82"/>
      <c r="Z22" s="27">
        <f t="shared" si="2"/>
        <v>0</v>
      </c>
      <c r="AA22" s="55"/>
      <c r="AB22" s="46"/>
      <c r="AC22" s="19" t="str">
        <f>IF(P22="","",IF(G22="一般",VLOOKUP(P22,'クラスデータ '!$A$3:$D$83,2,FALSE),IF(G22="大学生",VLOOKUP(P22,'クラスデータ '!$A$3:$D$83,3,FALSE),IF(G22="高校生以下",VLOOKUP(P22,'クラスデータ '!$A$3:$D$83,4,FALSE)," "))))</f>
        <v/>
      </c>
      <c r="AD22" s="19" t="str">
        <f>IF($S22="","",VLOOKUP($S22,リスト!$E$2:$F$3,2,FALSE))</f>
        <v/>
      </c>
      <c r="AE22" s="41" t="str">
        <f t="shared" si="1"/>
        <v/>
      </c>
    </row>
    <row r="23" spans="1:31" x14ac:dyDescent="0.2">
      <c r="A23" s="60">
        <v>20</v>
      </c>
      <c r="B23" s="58"/>
      <c r="C23" s="54"/>
      <c r="D23" s="48"/>
      <c r="E23" s="70"/>
      <c r="F23" s="69" t="str">
        <f t="shared" si="0"/>
        <v/>
      </c>
      <c r="G23" s="78"/>
      <c r="H23" s="66"/>
      <c r="I23" s="53"/>
      <c r="J23" s="62"/>
      <c r="K23" s="48"/>
      <c r="L23" s="63"/>
      <c r="M23" s="63"/>
      <c r="N23" s="63"/>
      <c r="O23" s="62"/>
      <c r="P23" s="49"/>
      <c r="Q23" s="49"/>
      <c r="R23" s="49"/>
      <c r="S23" s="49"/>
      <c r="T23" s="47"/>
      <c r="U23" s="82"/>
      <c r="V23" s="79" t="s">
        <v>180</v>
      </c>
      <c r="W23" s="85"/>
      <c r="X23" s="79" t="s">
        <v>180</v>
      </c>
      <c r="Y23" s="82"/>
      <c r="Z23" s="27">
        <f t="shared" si="2"/>
        <v>0</v>
      </c>
      <c r="AA23" s="55"/>
      <c r="AB23" s="46"/>
      <c r="AC23" s="19" t="str">
        <f>IF(P23="","",IF(G23="一般",VLOOKUP(P23,'クラスデータ '!$A$3:$D$83,2,FALSE),IF(G23="大学生",VLOOKUP(P23,'クラスデータ '!$A$3:$D$83,3,FALSE),IF(G23="高校生以下",VLOOKUP(P23,'クラスデータ '!$A$3:$D$83,4,FALSE)," "))))</f>
        <v/>
      </c>
      <c r="AD23" s="19" t="str">
        <f>IF($S23="","",VLOOKUP($S23,リスト!$E$2:$F$3,2,FALSE))</f>
        <v/>
      </c>
      <c r="AE23" s="41" t="str">
        <f t="shared" si="1"/>
        <v/>
      </c>
    </row>
    <row r="24" spans="1:31" x14ac:dyDescent="0.2">
      <c r="A24" s="60">
        <v>21</v>
      </c>
      <c r="B24" s="58"/>
      <c r="C24" s="54"/>
      <c r="D24" s="48"/>
      <c r="E24" s="70"/>
      <c r="F24" s="69" t="str">
        <f t="shared" si="0"/>
        <v/>
      </c>
      <c r="G24" s="78"/>
      <c r="H24" s="66"/>
      <c r="I24" s="53"/>
      <c r="J24" s="62"/>
      <c r="K24" s="48"/>
      <c r="L24" s="63"/>
      <c r="M24" s="63"/>
      <c r="N24" s="63"/>
      <c r="O24" s="62"/>
      <c r="P24" s="49"/>
      <c r="Q24" s="49"/>
      <c r="R24" s="49"/>
      <c r="S24" s="49"/>
      <c r="T24" s="47"/>
      <c r="U24" s="82"/>
      <c r="V24" s="79" t="s">
        <v>180</v>
      </c>
      <c r="W24" s="85"/>
      <c r="X24" s="79" t="s">
        <v>180</v>
      </c>
      <c r="Y24" s="82"/>
      <c r="Z24" s="27">
        <f t="shared" si="2"/>
        <v>0</v>
      </c>
      <c r="AA24" s="55"/>
      <c r="AB24" s="46"/>
      <c r="AC24" s="19" t="str">
        <f>IF(P24="","",IF(G24="一般",VLOOKUP(P24,'クラスデータ '!$A$3:$D$83,2,FALSE),IF(G24="大学生",VLOOKUP(P24,'クラスデータ '!$A$3:$D$83,3,FALSE),IF(G24="高校生以下",VLOOKUP(P24,'クラスデータ '!$A$3:$D$83,4,FALSE)," "))))</f>
        <v/>
      </c>
      <c r="AD24" s="19" t="str">
        <f>IF($S24="","",VLOOKUP($S24,リスト!$E$2:$F$3,2,FALSE))</f>
        <v/>
      </c>
      <c r="AE24" s="41" t="str">
        <f t="shared" si="1"/>
        <v/>
      </c>
    </row>
    <row r="25" spans="1:31" x14ac:dyDescent="0.2">
      <c r="A25" s="60">
        <v>22</v>
      </c>
      <c r="B25" s="58"/>
      <c r="C25" s="54"/>
      <c r="D25" s="48"/>
      <c r="E25" s="70"/>
      <c r="F25" s="69" t="str">
        <f t="shared" si="0"/>
        <v/>
      </c>
      <c r="G25" s="78"/>
      <c r="H25" s="66"/>
      <c r="I25" s="53"/>
      <c r="J25" s="62"/>
      <c r="K25" s="48"/>
      <c r="L25" s="63"/>
      <c r="M25" s="63"/>
      <c r="N25" s="63"/>
      <c r="O25" s="62"/>
      <c r="P25" s="49"/>
      <c r="Q25" s="49"/>
      <c r="R25" s="49"/>
      <c r="S25" s="49"/>
      <c r="T25" s="47"/>
      <c r="U25" s="82"/>
      <c r="V25" s="79" t="s">
        <v>180</v>
      </c>
      <c r="W25" s="85"/>
      <c r="X25" s="79" t="s">
        <v>180</v>
      </c>
      <c r="Y25" s="82"/>
      <c r="Z25" s="27">
        <f t="shared" si="2"/>
        <v>0</v>
      </c>
      <c r="AA25" s="55"/>
      <c r="AB25" s="46"/>
      <c r="AC25" s="19" t="str">
        <f>IF(P25="","",IF(G25="一般",VLOOKUP(P25,'クラスデータ '!$A$3:$D$83,2,FALSE),IF(G25="大学生",VLOOKUP(P25,'クラスデータ '!$A$3:$D$83,3,FALSE),IF(G25="高校生以下",VLOOKUP(P25,'クラスデータ '!$A$3:$D$83,4,FALSE)," "))))</f>
        <v/>
      </c>
      <c r="AD25" s="19" t="str">
        <f>IF($S25="","",VLOOKUP($S25,リスト!$E$2:$F$3,2,FALSE))</f>
        <v/>
      </c>
      <c r="AE25" s="41" t="str">
        <f t="shared" si="1"/>
        <v/>
      </c>
    </row>
    <row r="26" spans="1:31" x14ac:dyDescent="0.2">
      <c r="A26" s="60">
        <v>23</v>
      </c>
      <c r="B26" s="58"/>
      <c r="C26" s="54"/>
      <c r="D26" s="48"/>
      <c r="E26" s="70"/>
      <c r="F26" s="69" t="str">
        <f t="shared" si="0"/>
        <v/>
      </c>
      <c r="G26" s="78"/>
      <c r="H26" s="66"/>
      <c r="I26" s="53"/>
      <c r="J26" s="62"/>
      <c r="K26" s="48"/>
      <c r="L26" s="63"/>
      <c r="M26" s="63"/>
      <c r="N26" s="63"/>
      <c r="O26" s="62"/>
      <c r="P26" s="49"/>
      <c r="Q26" s="49"/>
      <c r="R26" s="49"/>
      <c r="S26" s="49"/>
      <c r="T26" s="47"/>
      <c r="U26" s="82"/>
      <c r="V26" s="79" t="s">
        <v>180</v>
      </c>
      <c r="W26" s="85"/>
      <c r="X26" s="79" t="s">
        <v>180</v>
      </c>
      <c r="Y26" s="82"/>
      <c r="Z26" s="27">
        <f t="shared" si="2"/>
        <v>0</v>
      </c>
      <c r="AA26" s="55"/>
      <c r="AB26" s="46"/>
      <c r="AC26" s="19" t="str">
        <f>IF(P26="","",IF(G26="一般",VLOOKUP(P26,'クラスデータ '!$A$3:$D$83,2,FALSE),IF(G26="大学生",VLOOKUP(P26,'クラスデータ '!$A$3:$D$83,3,FALSE),IF(G26="高校生以下",VLOOKUP(P26,'クラスデータ '!$A$3:$D$83,4,FALSE)," "))))</f>
        <v/>
      </c>
      <c r="AD26" s="19" t="str">
        <f>IF($S26="","",VLOOKUP($S26,リスト!$E$2:$F$3,2,FALSE))</f>
        <v/>
      </c>
      <c r="AE26" s="41" t="str">
        <f t="shared" si="1"/>
        <v/>
      </c>
    </row>
    <row r="27" spans="1:31" x14ac:dyDescent="0.2">
      <c r="A27" s="60">
        <v>24</v>
      </c>
      <c r="B27" s="58"/>
      <c r="C27" s="54"/>
      <c r="D27" s="48"/>
      <c r="E27" s="70"/>
      <c r="F27" s="69" t="str">
        <f t="shared" si="0"/>
        <v/>
      </c>
      <c r="G27" s="78"/>
      <c r="H27" s="66"/>
      <c r="I27" s="53"/>
      <c r="J27" s="62"/>
      <c r="K27" s="48"/>
      <c r="L27" s="63"/>
      <c r="M27" s="63"/>
      <c r="N27" s="63"/>
      <c r="O27" s="62"/>
      <c r="P27" s="49"/>
      <c r="Q27" s="49"/>
      <c r="R27" s="49"/>
      <c r="S27" s="49"/>
      <c r="T27" s="47"/>
      <c r="U27" s="82"/>
      <c r="V27" s="79" t="s">
        <v>180</v>
      </c>
      <c r="W27" s="85"/>
      <c r="X27" s="79" t="s">
        <v>180</v>
      </c>
      <c r="Y27" s="82"/>
      <c r="Z27" s="27">
        <f t="shared" si="2"/>
        <v>0</v>
      </c>
      <c r="AA27" s="55"/>
      <c r="AB27" s="46"/>
      <c r="AC27" s="19" t="str">
        <f>IF(P27="","",IF(G27="一般",VLOOKUP(P27,'クラスデータ '!$A$3:$D$83,2,FALSE),IF(G27="大学生",VLOOKUP(P27,'クラスデータ '!$A$3:$D$83,3,FALSE),IF(G27="高校生以下",VLOOKUP(P27,'クラスデータ '!$A$3:$D$83,4,FALSE)," "))))</f>
        <v/>
      </c>
      <c r="AD27" s="19" t="str">
        <f>IF($S27="","",VLOOKUP($S27,リスト!$E$2:$F$3,2,FALSE))</f>
        <v/>
      </c>
      <c r="AE27" s="41" t="str">
        <f t="shared" si="1"/>
        <v/>
      </c>
    </row>
    <row r="28" spans="1:31" x14ac:dyDescent="0.2">
      <c r="A28" s="60">
        <v>25</v>
      </c>
      <c r="B28" s="58"/>
      <c r="C28" s="54"/>
      <c r="D28" s="48"/>
      <c r="E28" s="70"/>
      <c r="F28" s="69" t="str">
        <f t="shared" si="0"/>
        <v/>
      </c>
      <c r="G28" s="78"/>
      <c r="H28" s="66"/>
      <c r="I28" s="53"/>
      <c r="J28" s="62"/>
      <c r="K28" s="48"/>
      <c r="L28" s="63"/>
      <c r="M28" s="63"/>
      <c r="N28" s="63"/>
      <c r="O28" s="62"/>
      <c r="P28" s="49"/>
      <c r="Q28" s="49"/>
      <c r="R28" s="49"/>
      <c r="S28" s="49"/>
      <c r="T28" s="47"/>
      <c r="U28" s="82"/>
      <c r="V28" s="79" t="s">
        <v>180</v>
      </c>
      <c r="W28" s="85"/>
      <c r="X28" s="79" t="s">
        <v>180</v>
      </c>
      <c r="Y28" s="82"/>
      <c r="Z28" s="27">
        <f t="shared" si="2"/>
        <v>0</v>
      </c>
      <c r="AA28" s="55"/>
      <c r="AB28" s="46"/>
      <c r="AC28" s="19" t="str">
        <f>IF(P28="","",IF(G28="一般",VLOOKUP(P28,'クラスデータ '!$A$3:$D$83,2,FALSE),IF(G28="大学生",VLOOKUP(P28,'クラスデータ '!$A$3:$D$83,3,FALSE),IF(G28="高校生以下",VLOOKUP(P28,'クラスデータ '!$A$3:$D$83,4,FALSE)," "))))</f>
        <v/>
      </c>
      <c r="AD28" s="19" t="str">
        <f>IF($S28="","",VLOOKUP($S28,リスト!$E$2:$F$3,2,FALSE))</f>
        <v/>
      </c>
      <c r="AE28" s="41" t="str">
        <f t="shared" si="1"/>
        <v/>
      </c>
    </row>
    <row r="29" spans="1:31" x14ac:dyDescent="0.2">
      <c r="A29" s="60">
        <v>26</v>
      </c>
      <c r="B29" s="58"/>
      <c r="C29" s="54"/>
      <c r="D29" s="48"/>
      <c r="E29" s="70"/>
      <c r="F29" s="69" t="str">
        <f t="shared" si="0"/>
        <v/>
      </c>
      <c r="G29" s="78"/>
      <c r="H29" s="66"/>
      <c r="I29" s="53"/>
      <c r="J29" s="62"/>
      <c r="K29" s="48"/>
      <c r="L29" s="63"/>
      <c r="M29" s="63"/>
      <c r="N29" s="63"/>
      <c r="O29" s="62"/>
      <c r="P29" s="49"/>
      <c r="Q29" s="49"/>
      <c r="R29" s="49"/>
      <c r="S29" s="49"/>
      <c r="T29" s="47"/>
      <c r="U29" s="82"/>
      <c r="V29" s="79" t="s">
        <v>180</v>
      </c>
      <c r="W29" s="85"/>
      <c r="X29" s="79" t="s">
        <v>180</v>
      </c>
      <c r="Y29" s="82"/>
      <c r="Z29" s="27">
        <f t="shared" si="2"/>
        <v>0</v>
      </c>
      <c r="AA29" s="55"/>
      <c r="AB29" s="46"/>
      <c r="AC29" s="19" t="str">
        <f>IF(P29="","",IF(G29="一般",VLOOKUP(P29,'クラスデータ '!$A$3:$D$83,2,FALSE),IF(G29="大学生",VLOOKUP(P29,'クラスデータ '!$A$3:$D$83,3,FALSE),IF(G29="高校生以下",VLOOKUP(P29,'クラスデータ '!$A$3:$D$83,4,FALSE)," "))))</f>
        <v/>
      </c>
      <c r="AD29" s="19" t="str">
        <f>IF($S29="","",VLOOKUP($S29,リスト!$E$2:$F$3,2,FALSE))</f>
        <v/>
      </c>
      <c r="AE29" s="41" t="str">
        <f t="shared" si="1"/>
        <v/>
      </c>
    </row>
    <row r="30" spans="1:31" x14ac:dyDescent="0.2">
      <c r="A30" s="60">
        <v>27</v>
      </c>
      <c r="B30" s="58"/>
      <c r="C30" s="54"/>
      <c r="D30" s="48"/>
      <c r="E30" s="70"/>
      <c r="F30" s="69" t="str">
        <f t="shared" si="0"/>
        <v/>
      </c>
      <c r="G30" s="78"/>
      <c r="H30" s="66"/>
      <c r="I30" s="53"/>
      <c r="J30" s="62"/>
      <c r="K30" s="48"/>
      <c r="L30" s="63"/>
      <c r="M30" s="63"/>
      <c r="N30" s="63"/>
      <c r="O30" s="62"/>
      <c r="P30" s="49"/>
      <c r="Q30" s="49"/>
      <c r="R30" s="49"/>
      <c r="S30" s="49"/>
      <c r="T30" s="47"/>
      <c r="U30" s="82"/>
      <c r="V30" s="79" t="s">
        <v>180</v>
      </c>
      <c r="W30" s="85"/>
      <c r="X30" s="79" t="s">
        <v>180</v>
      </c>
      <c r="Y30" s="82"/>
      <c r="Z30" s="27">
        <f t="shared" si="2"/>
        <v>0</v>
      </c>
      <c r="AA30" s="55"/>
      <c r="AB30" s="46"/>
      <c r="AC30" s="19" t="str">
        <f>IF(P30="","",IF(G30="一般",VLOOKUP(P30,'クラスデータ '!$A$3:$D$83,2,FALSE),IF(G30="大学生",VLOOKUP(P30,'クラスデータ '!$A$3:$D$83,3,FALSE),IF(G30="高校生以下",VLOOKUP(P30,'クラスデータ '!$A$3:$D$83,4,FALSE)," "))))</f>
        <v/>
      </c>
      <c r="AD30" s="19" t="str">
        <f>IF($S30="","",VLOOKUP($S30,リスト!$E$2:$F$3,2,FALSE))</f>
        <v/>
      </c>
      <c r="AE30" s="41" t="str">
        <f t="shared" si="1"/>
        <v/>
      </c>
    </row>
    <row r="31" spans="1:31" x14ac:dyDescent="0.2">
      <c r="A31" s="60">
        <v>28</v>
      </c>
      <c r="B31" s="58"/>
      <c r="C31" s="54"/>
      <c r="D31" s="48"/>
      <c r="E31" s="70"/>
      <c r="F31" s="69" t="str">
        <f t="shared" si="0"/>
        <v/>
      </c>
      <c r="G31" s="78"/>
      <c r="H31" s="66"/>
      <c r="I31" s="53"/>
      <c r="J31" s="62"/>
      <c r="K31" s="48"/>
      <c r="L31" s="63"/>
      <c r="M31" s="63"/>
      <c r="N31" s="63"/>
      <c r="O31" s="62"/>
      <c r="P31" s="49"/>
      <c r="Q31" s="49"/>
      <c r="R31" s="49"/>
      <c r="S31" s="49"/>
      <c r="T31" s="47"/>
      <c r="U31" s="82"/>
      <c r="V31" s="79" t="s">
        <v>180</v>
      </c>
      <c r="W31" s="85"/>
      <c r="X31" s="79" t="s">
        <v>180</v>
      </c>
      <c r="Y31" s="82"/>
      <c r="Z31" s="27">
        <f t="shared" si="2"/>
        <v>0</v>
      </c>
      <c r="AA31" s="55"/>
      <c r="AB31" s="46"/>
      <c r="AC31" s="19" t="str">
        <f>IF(P31="","",IF(G31="一般",VLOOKUP(P31,'クラスデータ '!$A$3:$D$83,2,FALSE),IF(G31="大学生",VLOOKUP(P31,'クラスデータ '!$A$3:$D$83,3,FALSE),IF(G31="高校生以下",VLOOKUP(P31,'クラスデータ '!$A$3:$D$83,4,FALSE)," "))))</f>
        <v/>
      </c>
      <c r="AD31" s="19" t="str">
        <f>IF($S31="","",VLOOKUP($S31,リスト!$E$2:$F$3,2,FALSE))</f>
        <v/>
      </c>
      <c r="AE31" s="41" t="str">
        <f t="shared" si="1"/>
        <v/>
      </c>
    </row>
    <row r="32" spans="1:31" x14ac:dyDescent="0.2">
      <c r="A32" s="60">
        <v>29</v>
      </c>
      <c r="B32" s="58"/>
      <c r="C32" s="54"/>
      <c r="D32" s="48"/>
      <c r="E32" s="70"/>
      <c r="F32" s="69" t="str">
        <f t="shared" si="0"/>
        <v/>
      </c>
      <c r="G32" s="78"/>
      <c r="H32" s="66"/>
      <c r="I32" s="53"/>
      <c r="J32" s="62"/>
      <c r="K32" s="48"/>
      <c r="L32" s="63"/>
      <c r="M32" s="63"/>
      <c r="N32" s="63"/>
      <c r="O32" s="62"/>
      <c r="P32" s="49"/>
      <c r="Q32" s="49"/>
      <c r="R32" s="49"/>
      <c r="S32" s="49"/>
      <c r="T32" s="47"/>
      <c r="U32" s="82"/>
      <c r="V32" s="79" t="s">
        <v>180</v>
      </c>
      <c r="W32" s="85"/>
      <c r="X32" s="79" t="s">
        <v>180</v>
      </c>
      <c r="Y32" s="82"/>
      <c r="Z32" s="27">
        <f t="shared" si="2"/>
        <v>0</v>
      </c>
      <c r="AA32" s="55"/>
      <c r="AB32" s="46"/>
      <c r="AC32" s="19" t="str">
        <f>IF(P32="","",IF(G32="一般",VLOOKUP(P32,'クラスデータ '!$A$3:$D$83,2,FALSE),IF(G32="大学生",VLOOKUP(P32,'クラスデータ '!$A$3:$D$83,3,FALSE),IF(G32="高校生以下",VLOOKUP(P32,'クラスデータ '!$A$3:$D$83,4,FALSE)," "))))</f>
        <v/>
      </c>
      <c r="AD32" s="19" t="str">
        <f>IF($S32="","",VLOOKUP($S32,リスト!$E$2:$F$3,2,FALSE))</f>
        <v/>
      </c>
      <c r="AE32" s="41" t="str">
        <f t="shared" si="1"/>
        <v/>
      </c>
    </row>
    <row r="33" spans="1:31" x14ac:dyDescent="0.2">
      <c r="A33" s="60">
        <v>30</v>
      </c>
      <c r="B33" s="58"/>
      <c r="C33" s="54"/>
      <c r="D33" s="48"/>
      <c r="E33" s="70"/>
      <c r="F33" s="69" t="str">
        <f t="shared" si="0"/>
        <v/>
      </c>
      <c r="G33" s="78"/>
      <c r="H33" s="66"/>
      <c r="I33" s="53"/>
      <c r="J33" s="62"/>
      <c r="K33" s="48"/>
      <c r="L33" s="63"/>
      <c r="M33" s="63"/>
      <c r="N33" s="63"/>
      <c r="O33" s="62"/>
      <c r="P33" s="49"/>
      <c r="Q33" s="49"/>
      <c r="R33" s="49"/>
      <c r="S33" s="49"/>
      <c r="T33" s="47"/>
      <c r="U33" s="82"/>
      <c r="V33" s="79" t="s">
        <v>180</v>
      </c>
      <c r="W33" s="85"/>
      <c r="X33" s="79" t="s">
        <v>180</v>
      </c>
      <c r="Y33" s="82"/>
      <c r="Z33" s="27">
        <f t="shared" si="2"/>
        <v>0</v>
      </c>
      <c r="AA33" s="55"/>
      <c r="AB33" s="46"/>
      <c r="AC33" s="19" t="str">
        <f>IF(P33="","",IF(G33="一般",VLOOKUP(P33,'クラスデータ '!$A$3:$D$83,2,FALSE),IF(G33="大学生",VLOOKUP(P33,'クラスデータ '!$A$3:$D$83,3,FALSE),IF(G33="高校生以下",VLOOKUP(P33,'クラスデータ '!$A$3:$D$83,4,FALSE)," "))))</f>
        <v/>
      </c>
      <c r="AD33" s="19" t="str">
        <f>IF($S33="","",VLOOKUP($S33,リスト!$E$2:$F$3,2,FALSE))</f>
        <v/>
      </c>
      <c r="AE33" s="41" t="str">
        <f t="shared" si="1"/>
        <v/>
      </c>
    </row>
    <row r="34" spans="1:31" x14ac:dyDescent="0.2">
      <c r="A34" s="60">
        <v>31</v>
      </c>
      <c r="B34" s="58"/>
      <c r="C34" s="54"/>
      <c r="D34" s="48"/>
      <c r="E34" s="70"/>
      <c r="F34" s="69" t="str">
        <f t="shared" si="0"/>
        <v/>
      </c>
      <c r="G34" s="78"/>
      <c r="H34" s="66"/>
      <c r="I34" s="53"/>
      <c r="J34" s="62"/>
      <c r="K34" s="48"/>
      <c r="L34" s="63"/>
      <c r="M34" s="63"/>
      <c r="N34" s="63"/>
      <c r="O34" s="62"/>
      <c r="P34" s="49"/>
      <c r="Q34" s="49"/>
      <c r="R34" s="49"/>
      <c r="S34" s="49"/>
      <c r="T34" s="47"/>
      <c r="U34" s="82"/>
      <c r="V34" s="79" t="s">
        <v>180</v>
      </c>
      <c r="W34" s="85"/>
      <c r="X34" s="79" t="s">
        <v>180</v>
      </c>
      <c r="Y34" s="82"/>
      <c r="Z34" s="27">
        <f t="shared" si="2"/>
        <v>0</v>
      </c>
      <c r="AA34" s="55"/>
      <c r="AB34" s="46"/>
      <c r="AC34" s="19" t="str">
        <f>IF(P34="","",IF(G34="一般",VLOOKUP(P34,'クラスデータ '!$A$3:$D$83,2,FALSE),IF(G34="大学生",VLOOKUP(P34,'クラスデータ '!$A$3:$D$83,3,FALSE),IF(G34="高校生以下",VLOOKUP(P34,'クラスデータ '!$A$3:$D$83,4,FALSE)," "))))</f>
        <v/>
      </c>
      <c r="AD34" s="19" t="str">
        <f>IF($S34="","",VLOOKUP($S34,リスト!$E$2:$F$3,2,FALSE))</f>
        <v/>
      </c>
      <c r="AE34" s="41" t="str">
        <f t="shared" si="1"/>
        <v/>
      </c>
    </row>
    <row r="35" spans="1:31" x14ac:dyDescent="0.2">
      <c r="A35" s="60">
        <v>32</v>
      </c>
      <c r="B35" s="58"/>
      <c r="C35" s="54"/>
      <c r="D35" s="48"/>
      <c r="E35" s="70"/>
      <c r="F35" s="69" t="str">
        <f t="shared" si="0"/>
        <v/>
      </c>
      <c r="G35" s="78"/>
      <c r="H35" s="66"/>
      <c r="I35" s="53"/>
      <c r="J35" s="62"/>
      <c r="K35" s="48"/>
      <c r="L35" s="63"/>
      <c r="M35" s="63"/>
      <c r="N35" s="63"/>
      <c r="O35" s="62"/>
      <c r="P35" s="49"/>
      <c r="Q35" s="49"/>
      <c r="R35" s="49"/>
      <c r="S35" s="49"/>
      <c r="T35" s="47"/>
      <c r="U35" s="82"/>
      <c r="V35" s="79" t="s">
        <v>180</v>
      </c>
      <c r="W35" s="85"/>
      <c r="X35" s="79" t="s">
        <v>180</v>
      </c>
      <c r="Y35" s="82"/>
      <c r="Z35" s="27">
        <f t="shared" si="2"/>
        <v>0</v>
      </c>
      <c r="AA35" s="55"/>
      <c r="AB35" s="46"/>
      <c r="AC35" s="19" t="str">
        <f>IF(P35="","",IF(G35="一般",VLOOKUP(P35,'クラスデータ '!$A$3:$D$83,2,FALSE),IF(G35="大学生",VLOOKUP(P35,'クラスデータ '!$A$3:$D$83,3,FALSE),IF(G35="高校生以下",VLOOKUP(P35,'クラスデータ '!$A$3:$D$83,4,FALSE)," "))))</f>
        <v/>
      </c>
      <c r="AD35" s="19" t="str">
        <f>IF($S35="","",VLOOKUP($S35,リスト!$E$2:$F$3,2,FALSE))</f>
        <v/>
      </c>
      <c r="AE35" s="41" t="str">
        <f t="shared" si="1"/>
        <v/>
      </c>
    </row>
    <row r="36" spans="1:31" x14ac:dyDescent="0.2">
      <c r="A36" s="60">
        <v>33</v>
      </c>
      <c r="B36" s="58"/>
      <c r="C36" s="54"/>
      <c r="D36" s="48"/>
      <c r="E36" s="70"/>
      <c r="F36" s="69" t="str">
        <f t="shared" si="0"/>
        <v/>
      </c>
      <c r="G36" s="78"/>
      <c r="H36" s="66"/>
      <c r="I36" s="53"/>
      <c r="J36" s="62"/>
      <c r="K36" s="48"/>
      <c r="L36" s="63"/>
      <c r="M36" s="63"/>
      <c r="N36" s="63"/>
      <c r="O36" s="62"/>
      <c r="P36" s="49"/>
      <c r="Q36" s="49"/>
      <c r="R36" s="49"/>
      <c r="S36" s="49"/>
      <c r="T36" s="47"/>
      <c r="U36" s="82"/>
      <c r="V36" s="79" t="s">
        <v>180</v>
      </c>
      <c r="W36" s="85"/>
      <c r="X36" s="79" t="s">
        <v>180</v>
      </c>
      <c r="Y36" s="82"/>
      <c r="Z36" s="27">
        <f t="shared" si="2"/>
        <v>0</v>
      </c>
      <c r="AA36" s="55"/>
      <c r="AB36" s="46"/>
      <c r="AC36" s="19" t="str">
        <f>IF(P36="","",IF(G36="一般",VLOOKUP(P36,'クラスデータ '!$A$3:$D$83,2,FALSE),IF(G36="大学生",VLOOKUP(P36,'クラスデータ '!$A$3:$D$83,3,FALSE),IF(G36="高校生以下",VLOOKUP(P36,'クラスデータ '!$A$3:$D$83,4,FALSE)," "))))</f>
        <v/>
      </c>
      <c r="AD36" s="19" t="str">
        <f>IF($S36="","",VLOOKUP($S36,リスト!$E$2:$F$3,2,FALSE))</f>
        <v/>
      </c>
      <c r="AE36" s="41" t="str">
        <f t="shared" si="1"/>
        <v/>
      </c>
    </row>
    <row r="37" spans="1:31" x14ac:dyDescent="0.2">
      <c r="A37" s="60">
        <v>34</v>
      </c>
      <c r="B37" s="58"/>
      <c r="C37" s="54"/>
      <c r="D37" s="48"/>
      <c r="E37" s="70"/>
      <c r="F37" s="69" t="str">
        <f t="shared" si="0"/>
        <v/>
      </c>
      <c r="G37" s="78"/>
      <c r="H37" s="66"/>
      <c r="I37" s="53"/>
      <c r="J37" s="62"/>
      <c r="K37" s="48"/>
      <c r="L37" s="63"/>
      <c r="M37" s="63"/>
      <c r="N37" s="63"/>
      <c r="O37" s="62"/>
      <c r="P37" s="49"/>
      <c r="Q37" s="49"/>
      <c r="R37" s="49"/>
      <c r="S37" s="49"/>
      <c r="T37" s="47"/>
      <c r="U37" s="82"/>
      <c r="V37" s="79" t="s">
        <v>180</v>
      </c>
      <c r="W37" s="85"/>
      <c r="X37" s="79" t="s">
        <v>180</v>
      </c>
      <c r="Y37" s="82"/>
      <c r="Z37" s="27">
        <f t="shared" si="2"/>
        <v>0</v>
      </c>
      <c r="AA37" s="55"/>
      <c r="AB37" s="46"/>
      <c r="AC37" s="19" t="str">
        <f>IF(P37="","",IF(G37="一般",VLOOKUP(P37,'クラスデータ '!$A$3:$D$83,2,FALSE),IF(G37="大学生",VLOOKUP(P37,'クラスデータ '!$A$3:$D$83,3,FALSE),IF(G37="高校生以下",VLOOKUP(P37,'クラスデータ '!$A$3:$D$83,4,FALSE)," "))))</f>
        <v/>
      </c>
      <c r="AD37" s="19" t="str">
        <f>IF($S37="","",VLOOKUP($S37,リスト!$E$2:$F$3,2,FALSE))</f>
        <v/>
      </c>
      <c r="AE37" s="41" t="str">
        <f t="shared" si="1"/>
        <v/>
      </c>
    </row>
    <row r="38" spans="1:31" x14ac:dyDescent="0.2">
      <c r="A38" s="60">
        <v>35</v>
      </c>
      <c r="B38" s="58"/>
      <c r="C38" s="54"/>
      <c r="D38" s="48"/>
      <c r="E38" s="70"/>
      <c r="F38" s="69" t="str">
        <f t="shared" si="0"/>
        <v/>
      </c>
      <c r="G38" s="78"/>
      <c r="H38" s="66"/>
      <c r="I38" s="53"/>
      <c r="J38" s="62"/>
      <c r="K38" s="48"/>
      <c r="L38" s="63"/>
      <c r="M38" s="63"/>
      <c r="N38" s="63"/>
      <c r="O38" s="62"/>
      <c r="P38" s="49"/>
      <c r="Q38" s="49"/>
      <c r="R38" s="49"/>
      <c r="S38" s="49"/>
      <c r="T38" s="47"/>
      <c r="U38" s="82"/>
      <c r="V38" s="79" t="s">
        <v>180</v>
      </c>
      <c r="W38" s="85"/>
      <c r="X38" s="79" t="s">
        <v>180</v>
      </c>
      <c r="Y38" s="82"/>
      <c r="Z38" s="27">
        <f t="shared" si="2"/>
        <v>0</v>
      </c>
      <c r="AA38" s="55"/>
      <c r="AB38" s="46"/>
      <c r="AC38" s="19" t="str">
        <f>IF(P38="","",IF(G38="一般",VLOOKUP(P38,'クラスデータ '!$A$3:$D$83,2,FALSE),IF(G38="大学生",VLOOKUP(P38,'クラスデータ '!$A$3:$D$83,3,FALSE),IF(G38="高校生以下",VLOOKUP(P38,'クラスデータ '!$A$3:$D$83,4,FALSE)," "))))</f>
        <v/>
      </c>
      <c r="AD38" s="19" t="str">
        <f>IF($S38="","",VLOOKUP($S38,リスト!$E$2:$F$3,2,FALSE))</f>
        <v/>
      </c>
      <c r="AE38" s="41" t="str">
        <f t="shared" si="1"/>
        <v/>
      </c>
    </row>
    <row r="39" spans="1:31" x14ac:dyDescent="0.2">
      <c r="A39" s="60">
        <v>36</v>
      </c>
      <c r="B39" s="58"/>
      <c r="C39" s="54"/>
      <c r="D39" s="48"/>
      <c r="E39" s="70"/>
      <c r="F39" s="69" t="str">
        <f t="shared" si="0"/>
        <v/>
      </c>
      <c r="G39" s="78"/>
      <c r="H39" s="66"/>
      <c r="I39" s="53"/>
      <c r="J39" s="62"/>
      <c r="K39" s="48"/>
      <c r="L39" s="63"/>
      <c r="M39" s="63"/>
      <c r="N39" s="63"/>
      <c r="O39" s="62"/>
      <c r="P39" s="49"/>
      <c r="Q39" s="49"/>
      <c r="R39" s="49"/>
      <c r="S39" s="49"/>
      <c r="T39" s="47"/>
      <c r="U39" s="82"/>
      <c r="V39" s="79" t="s">
        <v>180</v>
      </c>
      <c r="W39" s="85"/>
      <c r="X39" s="79" t="s">
        <v>180</v>
      </c>
      <c r="Y39" s="82"/>
      <c r="Z39" s="27">
        <f t="shared" si="2"/>
        <v>0</v>
      </c>
      <c r="AA39" s="55"/>
      <c r="AB39" s="46"/>
      <c r="AC39" s="19" t="str">
        <f>IF(P39="","",IF(G39="一般",VLOOKUP(P39,'クラスデータ '!$A$3:$D$83,2,FALSE),IF(G39="大学生",VLOOKUP(P39,'クラスデータ '!$A$3:$D$83,3,FALSE),IF(G39="高校生以下",VLOOKUP(P39,'クラスデータ '!$A$3:$D$83,4,FALSE)," "))))</f>
        <v/>
      </c>
      <c r="AD39" s="19" t="str">
        <f>IF($S39="","",VLOOKUP($S39,リスト!$E$2:$F$3,2,FALSE))</f>
        <v/>
      </c>
      <c r="AE39" s="41" t="str">
        <f t="shared" si="1"/>
        <v/>
      </c>
    </row>
    <row r="40" spans="1:31" x14ac:dyDescent="0.2">
      <c r="A40" s="60">
        <v>37</v>
      </c>
      <c r="B40" s="58"/>
      <c r="C40" s="54"/>
      <c r="D40" s="48"/>
      <c r="E40" s="70"/>
      <c r="F40" s="69" t="str">
        <f t="shared" si="0"/>
        <v/>
      </c>
      <c r="G40" s="78"/>
      <c r="H40" s="66"/>
      <c r="I40" s="53"/>
      <c r="J40" s="62"/>
      <c r="K40" s="48"/>
      <c r="L40" s="63"/>
      <c r="M40" s="63"/>
      <c r="N40" s="63"/>
      <c r="O40" s="62"/>
      <c r="P40" s="49"/>
      <c r="Q40" s="49"/>
      <c r="R40" s="49"/>
      <c r="S40" s="49"/>
      <c r="T40" s="47"/>
      <c r="U40" s="82"/>
      <c r="V40" s="79" t="s">
        <v>180</v>
      </c>
      <c r="W40" s="85"/>
      <c r="X40" s="79" t="s">
        <v>180</v>
      </c>
      <c r="Y40" s="82"/>
      <c r="Z40" s="27">
        <f t="shared" si="2"/>
        <v>0</v>
      </c>
      <c r="AA40" s="55"/>
      <c r="AB40" s="46"/>
      <c r="AC40" s="19" t="str">
        <f>IF(P40="","",IF(G40="一般",VLOOKUP(P40,'クラスデータ '!$A$3:$D$83,2,FALSE),IF(G40="大学生",VLOOKUP(P40,'クラスデータ '!$A$3:$D$83,3,FALSE),IF(G40="高校生以下",VLOOKUP(P40,'クラスデータ '!$A$3:$D$83,4,FALSE)," "))))</f>
        <v/>
      </c>
      <c r="AD40" s="19" t="str">
        <f>IF($S40="","",VLOOKUP($S40,リスト!$E$2:$F$3,2,FALSE))</f>
        <v/>
      </c>
      <c r="AE40" s="41" t="str">
        <f t="shared" si="1"/>
        <v/>
      </c>
    </row>
    <row r="41" spans="1:31" x14ac:dyDescent="0.2">
      <c r="A41" s="60">
        <v>38</v>
      </c>
      <c r="B41" s="58"/>
      <c r="C41" s="54"/>
      <c r="D41" s="48"/>
      <c r="E41" s="70"/>
      <c r="F41" s="69" t="str">
        <f t="shared" si="0"/>
        <v/>
      </c>
      <c r="G41" s="78"/>
      <c r="H41" s="66"/>
      <c r="I41" s="53"/>
      <c r="J41" s="62"/>
      <c r="K41" s="48"/>
      <c r="L41" s="63"/>
      <c r="M41" s="63"/>
      <c r="N41" s="63"/>
      <c r="O41" s="62"/>
      <c r="P41" s="49"/>
      <c r="Q41" s="49"/>
      <c r="R41" s="49"/>
      <c r="S41" s="49"/>
      <c r="T41" s="47"/>
      <c r="U41" s="82"/>
      <c r="V41" s="79" t="s">
        <v>180</v>
      </c>
      <c r="W41" s="85"/>
      <c r="X41" s="79" t="s">
        <v>180</v>
      </c>
      <c r="Y41" s="82"/>
      <c r="Z41" s="27">
        <f t="shared" si="2"/>
        <v>0</v>
      </c>
      <c r="AA41" s="55"/>
      <c r="AB41" s="46"/>
      <c r="AC41" s="19" t="str">
        <f>IF(P41="","",IF(G41="一般",VLOOKUP(P41,'クラスデータ '!$A$3:$D$83,2,FALSE),IF(G41="大学生",VLOOKUP(P41,'クラスデータ '!$A$3:$D$83,3,FALSE),IF(G41="高校生以下",VLOOKUP(P41,'クラスデータ '!$A$3:$D$83,4,FALSE)," "))))</f>
        <v/>
      </c>
      <c r="AD41" s="19" t="str">
        <f>IF($S41="","",VLOOKUP($S41,リスト!$E$2:$F$3,2,FALSE))</f>
        <v/>
      </c>
      <c r="AE41" s="41" t="str">
        <f t="shared" si="1"/>
        <v/>
      </c>
    </row>
    <row r="42" spans="1:31" x14ac:dyDescent="0.2">
      <c r="A42" s="60">
        <v>39</v>
      </c>
      <c r="B42" s="58"/>
      <c r="C42" s="54"/>
      <c r="D42" s="48"/>
      <c r="E42" s="70"/>
      <c r="F42" s="69" t="str">
        <f t="shared" si="0"/>
        <v/>
      </c>
      <c r="G42" s="78"/>
      <c r="H42" s="66"/>
      <c r="I42" s="53"/>
      <c r="J42" s="62"/>
      <c r="K42" s="48"/>
      <c r="L42" s="63"/>
      <c r="M42" s="63"/>
      <c r="N42" s="63"/>
      <c r="O42" s="62"/>
      <c r="P42" s="49"/>
      <c r="Q42" s="49"/>
      <c r="R42" s="49"/>
      <c r="S42" s="49"/>
      <c r="T42" s="47"/>
      <c r="U42" s="82"/>
      <c r="V42" s="79" t="s">
        <v>180</v>
      </c>
      <c r="W42" s="85"/>
      <c r="X42" s="79" t="s">
        <v>180</v>
      </c>
      <c r="Y42" s="82"/>
      <c r="Z42" s="27">
        <f t="shared" si="2"/>
        <v>0</v>
      </c>
      <c r="AA42" s="55"/>
      <c r="AB42" s="46"/>
      <c r="AC42" s="19" t="str">
        <f>IF(P42="","",IF(G42="一般",VLOOKUP(P42,'クラスデータ '!$A$3:$D$83,2,FALSE),IF(G42="大学生",VLOOKUP(P42,'クラスデータ '!$A$3:$D$83,3,FALSE),IF(G42="高校生以下",VLOOKUP(P42,'クラスデータ '!$A$3:$D$83,4,FALSE)," "))))</f>
        <v/>
      </c>
      <c r="AD42" s="19" t="str">
        <f>IF($S42="","",VLOOKUP($S42,リスト!$E$2:$F$3,2,FALSE))</f>
        <v/>
      </c>
      <c r="AE42" s="41" t="str">
        <f t="shared" si="1"/>
        <v/>
      </c>
    </row>
    <row r="43" spans="1:31" x14ac:dyDescent="0.2">
      <c r="A43" s="60">
        <v>40</v>
      </c>
      <c r="B43" s="58"/>
      <c r="C43" s="54"/>
      <c r="D43" s="48"/>
      <c r="E43" s="70"/>
      <c r="F43" s="69" t="str">
        <f t="shared" si="0"/>
        <v/>
      </c>
      <c r="G43" s="78"/>
      <c r="H43" s="66"/>
      <c r="I43" s="53"/>
      <c r="J43" s="62"/>
      <c r="K43" s="48"/>
      <c r="L43" s="63"/>
      <c r="M43" s="63"/>
      <c r="N43" s="63"/>
      <c r="O43" s="62"/>
      <c r="P43" s="49"/>
      <c r="Q43" s="49"/>
      <c r="R43" s="49"/>
      <c r="S43" s="49"/>
      <c r="T43" s="47"/>
      <c r="U43" s="82"/>
      <c r="V43" s="79" t="s">
        <v>180</v>
      </c>
      <c r="W43" s="85"/>
      <c r="X43" s="79" t="s">
        <v>180</v>
      </c>
      <c r="Y43" s="82"/>
      <c r="Z43" s="27">
        <f t="shared" si="2"/>
        <v>0</v>
      </c>
      <c r="AA43" s="55"/>
      <c r="AB43" s="46"/>
      <c r="AC43" s="19" t="str">
        <f>IF(P43="","",IF(G43="一般",VLOOKUP(P43,'クラスデータ '!$A$3:$D$83,2,FALSE),IF(G43="大学生",VLOOKUP(P43,'クラスデータ '!$A$3:$D$83,3,FALSE),IF(G43="高校生以下",VLOOKUP(P43,'クラスデータ '!$A$3:$D$83,4,FALSE)," "))))</f>
        <v/>
      </c>
      <c r="AD43" s="19" t="str">
        <f>IF($S43="","",VLOOKUP($S43,リスト!$E$2:$F$3,2,FALSE))</f>
        <v/>
      </c>
      <c r="AE43" s="41" t="str">
        <f t="shared" si="1"/>
        <v/>
      </c>
    </row>
    <row r="44" spans="1:31" x14ac:dyDescent="0.2">
      <c r="A44" s="60">
        <v>41</v>
      </c>
      <c r="B44" s="58"/>
      <c r="C44" s="54"/>
      <c r="D44" s="48"/>
      <c r="E44" s="70"/>
      <c r="F44" s="69" t="str">
        <f t="shared" si="0"/>
        <v/>
      </c>
      <c r="G44" s="78"/>
      <c r="H44" s="66"/>
      <c r="I44" s="53"/>
      <c r="J44" s="62"/>
      <c r="K44" s="48"/>
      <c r="L44" s="63"/>
      <c r="M44" s="63"/>
      <c r="N44" s="63"/>
      <c r="O44" s="62"/>
      <c r="P44" s="49"/>
      <c r="Q44" s="49"/>
      <c r="R44" s="49"/>
      <c r="S44" s="49"/>
      <c r="T44" s="47"/>
      <c r="U44" s="82"/>
      <c r="V44" s="79" t="s">
        <v>180</v>
      </c>
      <c r="W44" s="85"/>
      <c r="X44" s="79" t="s">
        <v>180</v>
      </c>
      <c r="Y44" s="82"/>
      <c r="Z44" s="27">
        <f t="shared" si="2"/>
        <v>0</v>
      </c>
      <c r="AA44" s="55"/>
      <c r="AB44" s="46"/>
      <c r="AC44" s="19" t="str">
        <f>IF(P44="","",IF(G44="一般",VLOOKUP(P44,'クラスデータ '!$A$3:$D$83,2,FALSE),IF(G44="大学生",VLOOKUP(P44,'クラスデータ '!$A$3:$D$83,3,FALSE),IF(G44="高校生以下",VLOOKUP(P44,'クラスデータ '!$A$3:$D$83,4,FALSE)," "))))</f>
        <v/>
      </c>
      <c r="AD44" s="19" t="str">
        <f>IF($S44="","",VLOOKUP($S44,リスト!$E$2:$F$3,2,FALSE))</f>
        <v/>
      </c>
      <c r="AE44" s="41" t="str">
        <f t="shared" si="1"/>
        <v/>
      </c>
    </row>
    <row r="45" spans="1:31" x14ac:dyDescent="0.2">
      <c r="A45" s="60">
        <v>42</v>
      </c>
      <c r="B45" s="58"/>
      <c r="C45" s="54"/>
      <c r="D45" s="48"/>
      <c r="E45" s="70"/>
      <c r="F45" s="69" t="str">
        <f t="shared" si="0"/>
        <v/>
      </c>
      <c r="G45" s="78"/>
      <c r="H45" s="66"/>
      <c r="I45" s="53"/>
      <c r="J45" s="62"/>
      <c r="K45" s="48"/>
      <c r="L45" s="63"/>
      <c r="M45" s="63"/>
      <c r="N45" s="63"/>
      <c r="O45" s="62"/>
      <c r="P45" s="49"/>
      <c r="Q45" s="49"/>
      <c r="R45" s="49"/>
      <c r="S45" s="49"/>
      <c r="T45" s="47"/>
      <c r="U45" s="82"/>
      <c r="V45" s="79" t="s">
        <v>180</v>
      </c>
      <c r="W45" s="85"/>
      <c r="X45" s="79" t="s">
        <v>180</v>
      </c>
      <c r="Y45" s="82"/>
      <c r="Z45" s="27">
        <f t="shared" si="2"/>
        <v>0</v>
      </c>
      <c r="AA45" s="55"/>
      <c r="AB45" s="46"/>
      <c r="AC45" s="19" t="str">
        <f>IF(P45="","",IF(G45="一般",VLOOKUP(P45,'クラスデータ '!$A$3:$D$83,2,FALSE),IF(G45="大学生",VLOOKUP(P45,'クラスデータ '!$A$3:$D$83,3,FALSE),IF(G45="高校生以下",VLOOKUP(P45,'クラスデータ '!$A$3:$D$83,4,FALSE)," "))))</f>
        <v/>
      </c>
      <c r="AD45" s="19" t="str">
        <f>IF($S45="","",VLOOKUP($S45,リスト!$E$2:$F$3,2,FALSE))</f>
        <v/>
      </c>
      <c r="AE45" s="41" t="str">
        <f t="shared" si="1"/>
        <v/>
      </c>
    </row>
    <row r="46" spans="1:31" x14ac:dyDescent="0.2">
      <c r="A46" s="60">
        <v>43</v>
      </c>
      <c r="B46" s="58"/>
      <c r="C46" s="54"/>
      <c r="D46" s="48"/>
      <c r="E46" s="70"/>
      <c r="F46" s="69" t="str">
        <f t="shared" si="0"/>
        <v/>
      </c>
      <c r="G46" s="78"/>
      <c r="H46" s="66"/>
      <c r="I46" s="53"/>
      <c r="J46" s="62"/>
      <c r="K46" s="48"/>
      <c r="L46" s="63"/>
      <c r="M46" s="63"/>
      <c r="N46" s="63"/>
      <c r="O46" s="62"/>
      <c r="P46" s="49"/>
      <c r="Q46" s="49"/>
      <c r="R46" s="49"/>
      <c r="S46" s="49"/>
      <c r="T46" s="47"/>
      <c r="U46" s="82"/>
      <c r="V46" s="79" t="s">
        <v>180</v>
      </c>
      <c r="W46" s="85"/>
      <c r="X46" s="79" t="s">
        <v>180</v>
      </c>
      <c r="Y46" s="82"/>
      <c r="Z46" s="27">
        <f t="shared" si="2"/>
        <v>0</v>
      </c>
      <c r="AA46" s="55"/>
      <c r="AB46" s="46"/>
      <c r="AC46" s="19" t="str">
        <f>IF(P46="","",IF(G46="一般",VLOOKUP(P46,'クラスデータ '!$A$3:$D$83,2,FALSE),IF(G46="大学生",VLOOKUP(P46,'クラスデータ '!$A$3:$D$83,3,FALSE),IF(G46="高校生以下",VLOOKUP(P46,'クラスデータ '!$A$3:$D$83,4,FALSE)," "))))</f>
        <v/>
      </c>
      <c r="AD46" s="19" t="str">
        <f>IF($S46="","",VLOOKUP($S46,リスト!$E$2:$F$3,2,FALSE))</f>
        <v/>
      </c>
      <c r="AE46" s="41" t="str">
        <f t="shared" si="1"/>
        <v/>
      </c>
    </row>
    <row r="47" spans="1:31" x14ac:dyDescent="0.2">
      <c r="A47" s="60">
        <v>44</v>
      </c>
      <c r="B47" s="58"/>
      <c r="C47" s="54"/>
      <c r="D47" s="48"/>
      <c r="E47" s="70"/>
      <c r="F47" s="69" t="str">
        <f t="shared" si="0"/>
        <v/>
      </c>
      <c r="G47" s="78"/>
      <c r="H47" s="66"/>
      <c r="I47" s="53"/>
      <c r="J47" s="62"/>
      <c r="K47" s="48"/>
      <c r="L47" s="63"/>
      <c r="M47" s="63"/>
      <c r="N47" s="63"/>
      <c r="O47" s="62"/>
      <c r="P47" s="49"/>
      <c r="Q47" s="49"/>
      <c r="R47" s="49"/>
      <c r="S47" s="49"/>
      <c r="T47" s="47"/>
      <c r="U47" s="82"/>
      <c r="V47" s="79" t="s">
        <v>180</v>
      </c>
      <c r="W47" s="85"/>
      <c r="X47" s="79" t="s">
        <v>180</v>
      </c>
      <c r="Y47" s="82"/>
      <c r="Z47" s="27">
        <f t="shared" si="2"/>
        <v>0</v>
      </c>
      <c r="AA47" s="55"/>
      <c r="AB47" s="46"/>
      <c r="AC47" s="19" t="str">
        <f>IF(P47="","",IF(G47="一般",VLOOKUP(P47,'クラスデータ '!$A$3:$D$83,2,FALSE),IF(G47="大学生",VLOOKUP(P47,'クラスデータ '!$A$3:$D$83,3,FALSE),IF(G47="高校生以下",VLOOKUP(P47,'クラスデータ '!$A$3:$D$83,4,FALSE)," "))))</f>
        <v/>
      </c>
      <c r="AD47" s="19" t="str">
        <f>IF($S47="","",VLOOKUP($S47,リスト!$E$2:$F$3,2,FALSE))</f>
        <v/>
      </c>
      <c r="AE47" s="41" t="str">
        <f t="shared" si="1"/>
        <v/>
      </c>
    </row>
    <row r="48" spans="1:31" x14ac:dyDescent="0.2">
      <c r="A48" s="60">
        <v>45</v>
      </c>
      <c r="B48" s="58"/>
      <c r="C48" s="54"/>
      <c r="D48" s="48"/>
      <c r="E48" s="70"/>
      <c r="F48" s="69" t="str">
        <f t="shared" si="0"/>
        <v/>
      </c>
      <c r="G48" s="78"/>
      <c r="H48" s="66"/>
      <c r="I48" s="53"/>
      <c r="J48" s="62"/>
      <c r="K48" s="48"/>
      <c r="L48" s="63"/>
      <c r="M48" s="63"/>
      <c r="N48" s="63"/>
      <c r="O48" s="62"/>
      <c r="P48" s="49"/>
      <c r="Q48" s="49"/>
      <c r="R48" s="49"/>
      <c r="S48" s="49"/>
      <c r="T48" s="47"/>
      <c r="U48" s="82"/>
      <c r="V48" s="79" t="s">
        <v>180</v>
      </c>
      <c r="W48" s="85"/>
      <c r="X48" s="79" t="s">
        <v>180</v>
      </c>
      <c r="Y48" s="82"/>
      <c r="Z48" s="27">
        <f t="shared" si="2"/>
        <v>0</v>
      </c>
      <c r="AA48" s="55"/>
      <c r="AB48" s="46"/>
      <c r="AC48" s="19" t="str">
        <f>IF(P48="","",IF(G48="一般",VLOOKUP(P48,'クラスデータ '!$A$3:$D$83,2,FALSE),IF(G48="大学生",VLOOKUP(P48,'クラスデータ '!$A$3:$D$83,3,FALSE),IF(G48="高校生以下",VLOOKUP(P48,'クラスデータ '!$A$3:$D$83,4,FALSE)," "))))</f>
        <v/>
      </c>
      <c r="AD48" s="19" t="str">
        <f>IF($S48="","",VLOOKUP($S48,リスト!$E$2:$F$3,2,FALSE))</f>
        <v/>
      </c>
      <c r="AE48" s="41" t="str">
        <f t="shared" si="1"/>
        <v/>
      </c>
    </row>
    <row r="49" spans="1:31" x14ac:dyDescent="0.2">
      <c r="A49" s="60">
        <v>46</v>
      </c>
      <c r="B49" s="58"/>
      <c r="C49" s="54"/>
      <c r="D49" s="48"/>
      <c r="E49" s="70"/>
      <c r="F49" s="69" t="str">
        <f t="shared" si="0"/>
        <v/>
      </c>
      <c r="G49" s="78"/>
      <c r="H49" s="66"/>
      <c r="I49" s="53"/>
      <c r="J49" s="62"/>
      <c r="K49" s="48"/>
      <c r="L49" s="63"/>
      <c r="M49" s="63"/>
      <c r="N49" s="63"/>
      <c r="O49" s="62"/>
      <c r="P49" s="49"/>
      <c r="Q49" s="49"/>
      <c r="R49" s="49"/>
      <c r="S49" s="49"/>
      <c r="T49" s="47"/>
      <c r="U49" s="82"/>
      <c r="V49" s="79" t="s">
        <v>180</v>
      </c>
      <c r="W49" s="85"/>
      <c r="X49" s="79" t="s">
        <v>180</v>
      </c>
      <c r="Y49" s="82"/>
      <c r="Z49" s="27">
        <f t="shared" si="2"/>
        <v>0</v>
      </c>
      <c r="AA49" s="55"/>
      <c r="AB49" s="46"/>
      <c r="AC49" s="19" t="str">
        <f>IF(P49="","",IF(G49="一般",VLOOKUP(P49,'クラスデータ '!$A$3:$D$83,2,FALSE),IF(G49="大学生",VLOOKUP(P49,'クラスデータ '!$A$3:$D$83,3,FALSE),IF(G49="高校生以下",VLOOKUP(P49,'クラスデータ '!$A$3:$D$83,4,FALSE)," "))))</f>
        <v/>
      </c>
      <c r="AD49" s="19" t="str">
        <f>IF($S49="","",VLOOKUP($S49,リスト!$E$2:$F$3,2,FALSE))</f>
        <v/>
      </c>
      <c r="AE49" s="41" t="str">
        <f t="shared" si="1"/>
        <v/>
      </c>
    </row>
    <row r="50" spans="1:31" x14ac:dyDescent="0.2">
      <c r="A50" s="60">
        <v>47</v>
      </c>
      <c r="B50" s="58"/>
      <c r="C50" s="54"/>
      <c r="D50" s="48"/>
      <c r="E50" s="70"/>
      <c r="F50" s="69" t="str">
        <f t="shared" si="0"/>
        <v/>
      </c>
      <c r="G50" s="78"/>
      <c r="H50" s="66"/>
      <c r="I50" s="53"/>
      <c r="J50" s="62"/>
      <c r="K50" s="48"/>
      <c r="L50" s="63"/>
      <c r="M50" s="63"/>
      <c r="N50" s="63"/>
      <c r="O50" s="62"/>
      <c r="P50" s="49"/>
      <c r="Q50" s="49"/>
      <c r="R50" s="49"/>
      <c r="S50" s="49"/>
      <c r="T50" s="47"/>
      <c r="U50" s="82"/>
      <c r="V50" s="79" t="s">
        <v>180</v>
      </c>
      <c r="W50" s="85"/>
      <c r="X50" s="79" t="s">
        <v>180</v>
      </c>
      <c r="Y50" s="82"/>
      <c r="Z50" s="27">
        <f t="shared" si="2"/>
        <v>0</v>
      </c>
      <c r="AA50" s="55"/>
      <c r="AB50" s="46"/>
      <c r="AC50" s="19" t="str">
        <f>IF(P50="","",IF(G50="一般",VLOOKUP(P50,'クラスデータ '!$A$3:$D$83,2,FALSE),IF(G50="大学生",VLOOKUP(P50,'クラスデータ '!$A$3:$D$83,3,FALSE),IF(G50="高校生以下",VLOOKUP(P50,'クラスデータ '!$A$3:$D$83,4,FALSE)," "))))</f>
        <v/>
      </c>
      <c r="AD50" s="19" t="str">
        <f>IF($S50="","",VLOOKUP($S50,リスト!$E$2:$F$3,2,FALSE))</f>
        <v/>
      </c>
      <c r="AE50" s="41" t="str">
        <f t="shared" si="1"/>
        <v/>
      </c>
    </row>
    <row r="51" spans="1:31" x14ac:dyDescent="0.2">
      <c r="A51" s="60">
        <v>48</v>
      </c>
      <c r="B51" s="58"/>
      <c r="C51" s="54"/>
      <c r="D51" s="48"/>
      <c r="E51" s="70"/>
      <c r="F51" s="69" t="str">
        <f t="shared" si="0"/>
        <v/>
      </c>
      <c r="G51" s="78"/>
      <c r="H51" s="66"/>
      <c r="I51" s="53"/>
      <c r="J51" s="62"/>
      <c r="K51" s="48"/>
      <c r="L51" s="63"/>
      <c r="M51" s="63"/>
      <c r="N51" s="63"/>
      <c r="O51" s="62"/>
      <c r="P51" s="49"/>
      <c r="Q51" s="49"/>
      <c r="R51" s="49"/>
      <c r="S51" s="49"/>
      <c r="T51" s="47"/>
      <c r="U51" s="82"/>
      <c r="V51" s="79" t="s">
        <v>180</v>
      </c>
      <c r="W51" s="85"/>
      <c r="X51" s="79" t="s">
        <v>180</v>
      </c>
      <c r="Y51" s="82"/>
      <c r="Z51" s="27">
        <f t="shared" si="2"/>
        <v>0</v>
      </c>
      <c r="AA51" s="55"/>
      <c r="AB51" s="46"/>
      <c r="AC51" s="19" t="str">
        <f>IF(P51="","",IF(G51="一般",VLOOKUP(P51,'クラスデータ '!$A$3:$D$83,2,FALSE),IF(G51="大学生",VLOOKUP(P51,'クラスデータ '!$A$3:$D$83,3,FALSE),IF(G51="高校生以下",VLOOKUP(P51,'クラスデータ '!$A$3:$D$83,4,FALSE)," "))))</f>
        <v/>
      </c>
      <c r="AD51" s="19" t="str">
        <f>IF($S51="","",VLOOKUP($S51,リスト!$E$2:$F$3,2,FALSE))</f>
        <v/>
      </c>
      <c r="AE51" s="41" t="str">
        <f t="shared" si="1"/>
        <v/>
      </c>
    </row>
    <row r="52" spans="1:31" x14ac:dyDescent="0.2">
      <c r="A52" s="60">
        <v>49</v>
      </c>
      <c r="B52" s="58"/>
      <c r="C52" s="54"/>
      <c r="D52" s="48"/>
      <c r="E52" s="70"/>
      <c r="F52" s="69" t="str">
        <f t="shared" si="0"/>
        <v/>
      </c>
      <c r="G52" s="78"/>
      <c r="H52" s="66"/>
      <c r="I52" s="53"/>
      <c r="J52" s="62"/>
      <c r="K52" s="48"/>
      <c r="L52" s="63"/>
      <c r="M52" s="63"/>
      <c r="N52" s="63"/>
      <c r="O52" s="62"/>
      <c r="P52" s="49"/>
      <c r="Q52" s="49"/>
      <c r="R52" s="49"/>
      <c r="S52" s="49"/>
      <c r="T52" s="47"/>
      <c r="U52" s="82"/>
      <c r="V52" s="79" t="s">
        <v>180</v>
      </c>
      <c r="W52" s="85"/>
      <c r="X52" s="79" t="s">
        <v>180</v>
      </c>
      <c r="Y52" s="82"/>
      <c r="Z52" s="27">
        <f t="shared" si="2"/>
        <v>0</v>
      </c>
      <c r="AA52" s="55"/>
      <c r="AB52" s="46"/>
      <c r="AC52" s="19" t="str">
        <f>IF(P52="","",IF(G52="一般",VLOOKUP(P52,'クラスデータ '!$A$3:$D$83,2,FALSE),IF(G52="大学生",VLOOKUP(P52,'クラスデータ '!$A$3:$D$83,3,FALSE),IF(G52="高校生以下",VLOOKUP(P52,'クラスデータ '!$A$3:$D$83,4,FALSE)," "))))</f>
        <v/>
      </c>
      <c r="AD52" s="19" t="str">
        <f>IF($S52="","",VLOOKUP($S52,リスト!$E$2:$F$3,2,FALSE))</f>
        <v/>
      </c>
      <c r="AE52" s="41" t="str">
        <f t="shared" si="1"/>
        <v/>
      </c>
    </row>
    <row r="53" spans="1:31" x14ac:dyDescent="0.2">
      <c r="A53" s="60">
        <v>50</v>
      </c>
      <c r="B53" s="58"/>
      <c r="C53" s="54"/>
      <c r="D53" s="48"/>
      <c r="E53" s="70"/>
      <c r="F53" s="69" t="str">
        <f t="shared" si="0"/>
        <v/>
      </c>
      <c r="G53" s="78"/>
      <c r="H53" s="66"/>
      <c r="I53" s="53"/>
      <c r="J53" s="62"/>
      <c r="K53" s="48"/>
      <c r="L53" s="63"/>
      <c r="M53" s="63"/>
      <c r="N53" s="63"/>
      <c r="O53" s="62"/>
      <c r="P53" s="49"/>
      <c r="Q53" s="49"/>
      <c r="R53" s="49"/>
      <c r="S53" s="49"/>
      <c r="T53" s="47"/>
      <c r="U53" s="82"/>
      <c r="V53" s="79" t="s">
        <v>180</v>
      </c>
      <c r="W53" s="85"/>
      <c r="X53" s="79" t="s">
        <v>180</v>
      </c>
      <c r="Y53" s="82"/>
      <c r="Z53" s="27">
        <f t="shared" si="2"/>
        <v>0</v>
      </c>
      <c r="AA53" s="55"/>
      <c r="AB53" s="46"/>
      <c r="AC53" s="19" t="str">
        <f>IF(P53="","",IF(G53="一般",VLOOKUP(P53,'クラスデータ '!$A$3:$D$83,2,FALSE),IF(G53="大学生",VLOOKUP(P53,'クラスデータ '!$A$3:$D$83,3,FALSE),IF(G53="高校生以下",VLOOKUP(P53,'クラスデータ '!$A$3:$D$83,4,FALSE)," "))))</f>
        <v/>
      </c>
      <c r="AD53" s="19" t="str">
        <f>IF($S53="","",VLOOKUP($S53,リスト!$E$2:$F$3,2,FALSE))</f>
        <v/>
      </c>
      <c r="AE53" s="41" t="str">
        <f t="shared" si="1"/>
        <v/>
      </c>
    </row>
    <row r="54" spans="1:31" x14ac:dyDescent="0.2">
      <c r="A54" s="60">
        <v>51</v>
      </c>
      <c r="B54" s="58"/>
      <c r="C54" s="54"/>
      <c r="D54" s="48"/>
      <c r="E54" s="70"/>
      <c r="F54" s="69" t="str">
        <f t="shared" si="0"/>
        <v/>
      </c>
      <c r="G54" s="78"/>
      <c r="H54" s="66"/>
      <c r="I54" s="53"/>
      <c r="J54" s="62"/>
      <c r="K54" s="48"/>
      <c r="L54" s="63"/>
      <c r="M54" s="63"/>
      <c r="N54" s="63"/>
      <c r="O54" s="62"/>
      <c r="P54" s="49"/>
      <c r="Q54" s="49"/>
      <c r="R54" s="49"/>
      <c r="S54" s="49"/>
      <c r="T54" s="47"/>
      <c r="U54" s="82"/>
      <c r="V54" s="79" t="s">
        <v>180</v>
      </c>
      <c r="W54" s="85"/>
      <c r="X54" s="79" t="s">
        <v>180</v>
      </c>
      <c r="Y54" s="82"/>
      <c r="Z54" s="27">
        <f t="shared" si="2"/>
        <v>0</v>
      </c>
      <c r="AA54" s="55"/>
      <c r="AB54" s="46"/>
      <c r="AC54" s="19" t="str">
        <f>IF(P54="","",IF(G54="一般",VLOOKUP(P54,'クラスデータ '!$A$3:$D$83,2,FALSE),IF(G54="大学生",VLOOKUP(P54,'クラスデータ '!$A$3:$D$83,3,FALSE),IF(G54="高校生以下",VLOOKUP(P54,'クラスデータ '!$A$3:$D$83,4,FALSE)," "))))</f>
        <v/>
      </c>
      <c r="AD54" s="19" t="str">
        <f>IF($S54="","",VLOOKUP($S54,リスト!$E$2:$F$3,2,FALSE))</f>
        <v/>
      </c>
      <c r="AE54" s="41" t="str">
        <f t="shared" si="1"/>
        <v/>
      </c>
    </row>
    <row r="55" spans="1:31" x14ac:dyDescent="0.2">
      <c r="A55" s="60">
        <v>52</v>
      </c>
      <c r="B55" s="58"/>
      <c r="C55" s="54"/>
      <c r="D55" s="48"/>
      <c r="E55" s="70"/>
      <c r="F55" s="69" t="str">
        <f t="shared" si="0"/>
        <v/>
      </c>
      <c r="G55" s="78"/>
      <c r="H55" s="66"/>
      <c r="I55" s="53"/>
      <c r="J55" s="62"/>
      <c r="K55" s="48"/>
      <c r="L55" s="63"/>
      <c r="M55" s="63"/>
      <c r="N55" s="63"/>
      <c r="O55" s="62"/>
      <c r="P55" s="49"/>
      <c r="Q55" s="49"/>
      <c r="R55" s="49"/>
      <c r="S55" s="49"/>
      <c r="T55" s="47"/>
      <c r="U55" s="82"/>
      <c r="V55" s="79" t="s">
        <v>180</v>
      </c>
      <c r="W55" s="85"/>
      <c r="X55" s="79" t="s">
        <v>180</v>
      </c>
      <c r="Y55" s="82"/>
      <c r="Z55" s="27">
        <f t="shared" si="2"/>
        <v>0</v>
      </c>
      <c r="AA55" s="55"/>
      <c r="AB55" s="46"/>
      <c r="AC55" s="19" t="str">
        <f>IF(P55="","",IF(G55="一般",VLOOKUP(P55,'クラスデータ '!$A$3:$D$83,2,FALSE),IF(G55="大学生",VLOOKUP(P55,'クラスデータ '!$A$3:$D$83,3,FALSE),IF(G55="高校生以下",VLOOKUP(P55,'クラスデータ '!$A$3:$D$83,4,FALSE)," "))))</f>
        <v/>
      </c>
      <c r="AD55" s="19" t="str">
        <f>IF($S55="","",VLOOKUP($S55,リスト!$E$2:$F$3,2,FALSE))</f>
        <v/>
      </c>
      <c r="AE55" s="41" t="str">
        <f t="shared" si="1"/>
        <v/>
      </c>
    </row>
    <row r="56" spans="1:31" x14ac:dyDescent="0.2">
      <c r="A56" s="60">
        <v>53</v>
      </c>
      <c r="B56" s="58"/>
      <c r="C56" s="54"/>
      <c r="D56" s="48"/>
      <c r="E56" s="70"/>
      <c r="F56" s="69" t="str">
        <f t="shared" si="0"/>
        <v/>
      </c>
      <c r="G56" s="78"/>
      <c r="H56" s="66"/>
      <c r="I56" s="53"/>
      <c r="J56" s="62"/>
      <c r="K56" s="48"/>
      <c r="L56" s="63"/>
      <c r="M56" s="63"/>
      <c r="N56" s="63"/>
      <c r="O56" s="62"/>
      <c r="P56" s="49"/>
      <c r="Q56" s="49"/>
      <c r="R56" s="49"/>
      <c r="S56" s="49"/>
      <c r="T56" s="47"/>
      <c r="U56" s="82"/>
      <c r="V56" s="79" t="s">
        <v>180</v>
      </c>
      <c r="W56" s="85"/>
      <c r="X56" s="79" t="s">
        <v>180</v>
      </c>
      <c r="Y56" s="82"/>
      <c r="Z56" s="27">
        <f t="shared" si="2"/>
        <v>0</v>
      </c>
      <c r="AA56" s="55"/>
      <c r="AB56" s="46"/>
      <c r="AC56" s="19" t="str">
        <f>IF(P56="","",IF(G56="一般",VLOOKUP(P56,'クラスデータ '!$A$3:$D$83,2,FALSE),IF(G56="大学生",VLOOKUP(P56,'クラスデータ '!$A$3:$D$83,3,FALSE),IF(G56="高校生以下",VLOOKUP(P56,'クラスデータ '!$A$3:$D$83,4,FALSE)," "))))</f>
        <v/>
      </c>
      <c r="AD56" s="19" t="str">
        <f>IF($S56="","",VLOOKUP($S56,リスト!$E$2:$F$3,2,FALSE))</f>
        <v/>
      </c>
      <c r="AE56" s="41" t="str">
        <f t="shared" si="1"/>
        <v/>
      </c>
    </row>
    <row r="57" spans="1:31" x14ac:dyDescent="0.2">
      <c r="A57" s="60">
        <v>54</v>
      </c>
      <c r="B57" s="58"/>
      <c r="C57" s="54"/>
      <c r="D57" s="48"/>
      <c r="E57" s="70"/>
      <c r="F57" s="69" t="str">
        <f t="shared" si="0"/>
        <v/>
      </c>
      <c r="G57" s="78"/>
      <c r="H57" s="66"/>
      <c r="I57" s="53"/>
      <c r="J57" s="62"/>
      <c r="K57" s="48"/>
      <c r="L57" s="63"/>
      <c r="M57" s="63"/>
      <c r="N57" s="63"/>
      <c r="O57" s="62"/>
      <c r="P57" s="49"/>
      <c r="Q57" s="49"/>
      <c r="R57" s="49"/>
      <c r="S57" s="49"/>
      <c r="T57" s="47"/>
      <c r="U57" s="82"/>
      <c r="V57" s="79" t="s">
        <v>180</v>
      </c>
      <c r="W57" s="85"/>
      <c r="X57" s="79" t="s">
        <v>180</v>
      </c>
      <c r="Y57" s="82"/>
      <c r="Z57" s="27">
        <f t="shared" si="2"/>
        <v>0</v>
      </c>
      <c r="AA57" s="55"/>
      <c r="AB57" s="46"/>
      <c r="AC57" s="19" t="str">
        <f>IF(P57="","",IF(G57="一般",VLOOKUP(P57,'クラスデータ '!$A$3:$D$83,2,FALSE),IF(G57="大学生",VLOOKUP(P57,'クラスデータ '!$A$3:$D$83,3,FALSE),IF(G57="高校生以下",VLOOKUP(P57,'クラスデータ '!$A$3:$D$83,4,FALSE)," "))))</f>
        <v/>
      </c>
      <c r="AD57" s="19" t="str">
        <f>IF($S57="","",VLOOKUP($S57,リスト!$E$2:$F$3,2,FALSE))</f>
        <v/>
      </c>
      <c r="AE57" s="41" t="str">
        <f t="shared" si="1"/>
        <v/>
      </c>
    </row>
    <row r="58" spans="1:31" x14ac:dyDescent="0.2">
      <c r="A58" s="60">
        <v>55</v>
      </c>
      <c r="B58" s="58"/>
      <c r="C58" s="54"/>
      <c r="D58" s="48"/>
      <c r="E58" s="70"/>
      <c r="F58" s="69" t="str">
        <f t="shared" si="0"/>
        <v/>
      </c>
      <c r="G58" s="78"/>
      <c r="H58" s="66"/>
      <c r="I58" s="53"/>
      <c r="J58" s="62"/>
      <c r="K58" s="48"/>
      <c r="L58" s="63"/>
      <c r="M58" s="63"/>
      <c r="N58" s="63"/>
      <c r="O58" s="62"/>
      <c r="P58" s="49"/>
      <c r="Q58" s="49"/>
      <c r="R58" s="49"/>
      <c r="S58" s="49"/>
      <c r="T58" s="47"/>
      <c r="U58" s="82"/>
      <c r="V58" s="79" t="s">
        <v>180</v>
      </c>
      <c r="W58" s="85"/>
      <c r="X58" s="79" t="s">
        <v>180</v>
      </c>
      <c r="Y58" s="82"/>
      <c r="Z58" s="27">
        <f t="shared" si="2"/>
        <v>0</v>
      </c>
      <c r="AA58" s="55"/>
      <c r="AB58" s="46"/>
      <c r="AC58" s="19" t="str">
        <f>IF(P58="","",IF(G58="一般",VLOOKUP(P58,'クラスデータ '!$A$3:$D$83,2,FALSE),IF(G58="大学生",VLOOKUP(P58,'クラスデータ '!$A$3:$D$83,3,FALSE),IF(G58="高校生以下",VLOOKUP(P58,'クラスデータ '!$A$3:$D$83,4,FALSE)," "))))</f>
        <v/>
      </c>
      <c r="AD58" s="19" t="str">
        <f>IF($S58="","",VLOOKUP($S58,リスト!$E$2:$F$3,2,FALSE))</f>
        <v/>
      </c>
      <c r="AE58" s="41" t="str">
        <f t="shared" si="1"/>
        <v/>
      </c>
    </row>
    <row r="59" spans="1:31" x14ac:dyDescent="0.2">
      <c r="A59" s="60">
        <v>56</v>
      </c>
      <c r="B59" s="58"/>
      <c r="C59" s="54"/>
      <c r="D59" s="48"/>
      <c r="E59" s="70"/>
      <c r="F59" s="69" t="str">
        <f t="shared" si="0"/>
        <v/>
      </c>
      <c r="G59" s="78"/>
      <c r="H59" s="66"/>
      <c r="I59" s="53"/>
      <c r="J59" s="62"/>
      <c r="K59" s="48"/>
      <c r="L59" s="63"/>
      <c r="M59" s="63"/>
      <c r="N59" s="63"/>
      <c r="O59" s="62"/>
      <c r="P59" s="49"/>
      <c r="Q59" s="49"/>
      <c r="R59" s="49"/>
      <c r="S59" s="49"/>
      <c r="T59" s="47"/>
      <c r="U59" s="82"/>
      <c r="V59" s="79" t="s">
        <v>180</v>
      </c>
      <c r="W59" s="85"/>
      <c r="X59" s="79" t="s">
        <v>180</v>
      </c>
      <c r="Y59" s="82"/>
      <c r="Z59" s="27">
        <f t="shared" si="2"/>
        <v>0</v>
      </c>
      <c r="AA59" s="55"/>
      <c r="AB59" s="46"/>
      <c r="AC59" s="19" t="str">
        <f>IF(P59="","",IF(G59="一般",VLOOKUP(P59,'クラスデータ '!$A$3:$D$83,2,FALSE),IF(G59="大学生",VLOOKUP(P59,'クラスデータ '!$A$3:$D$83,3,FALSE),IF(G59="高校生以下",VLOOKUP(P59,'クラスデータ '!$A$3:$D$83,4,FALSE)," "))))</f>
        <v/>
      </c>
      <c r="AD59" s="19" t="str">
        <f>IF($S59="","",VLOOKUP($S59,リスト!$E$2:$F$3,2,FALSE))</f>
        <v/>
      </c>
      <c r="AE59" s="41" t="str">
        <f t="shared" si="1"/>
        <v/>
      </c>
    </row>
    <row r="60" spans="1:31" x14ac:dyDescent="0.2">
      <c r="A60" s="60">
        <v>57</v>
      </c>
      <c r="B60" s="58"/>
      <c r="C60" s="54"/>
      <c r="D60" s="48"/>
      <c r="E60" s="70"/>
      <c r="F60" s="69" t="str">
        <f t="shared" si="0"/>
        <v/>
      </c>
      <c r="G60" s="78"/>
      <c r="H60" s="66"/>
      <c r="I60" s="53"/>
      <c r="J60" s="62"/>
      <c r="K60" s="48"/>
      <c r="L60" s="63"/>
      <c r="M60" s="63"/>
      <c r="N60" s="63"/>
      <c r="O60" s="62"/>
      <c r="P60" s="49"/>
      <c r="Q60" s="49"/>
      <c r="R60" s="49"/>
      <c r="S60" s="49"/>
      <c r="T60" s="47"/>
      <c r="U60" s="82"/>
      <c r="V60" s="79" t="s">
        <v>180</v>
      </c>
      <c r="W60" s="85"/>
      <c r="X60" s="79" t="s">
        <v>180</v>
      </c>
      <c r="Y60" s="82"/>
      <c r="Z60" s="27">
        <f t="shared" si="2"/>
        <v>0</v>
      </c>
      <c r="AA60" s="55"/>
      <c r="AB60" s="46"/>
      <c r="AC60" s="19" t="str">
        <f>IF(P60="","",IF(G60="一般",VLOOKUP(P60,'クラスデータ '!$A$3:$D$83,2,FALSE),IF(G60="大学生",VLOOKUP(P60,'クラスデータ '!$A$3:$D$83,3,FALSE),IF(G60="高校生以下",VLOOKUP(P60,'クラスデータ '!$A$3:$D$83,4,FALSE)," "))))</f>
        <v/>
      </c>
      <c r="AD60" s="19" t="str">
        <f>IF($S60="","",VLOOKUP($S60,リスト!$E$2:$F$3,2,FALSE))</f>
        <v/>
      </c>
      <c r="AE60" s="41" t="str">
        <f t="shared" si="1"/>
        <v/>
      </c>
    </row>
    <row r="61" spans="1:31" x14ac:dyDescent="0.2">
      <c r="A61" s="60">
        <v>58</v>
      </c>
      <c r="B61" s="58"/>
      <c r="C61" s="54"/>
      <c r="D61" s="48"/>
      <c r="E61" s="70"/>
      <c r="F61" s="69" t="str">
        <f t="shared" si="0"/>
        <v/>
      </c>
      <c r="G61" s="78"/>
      <c r="H61" s="66"/>
      <c r="I61" s="53"/>
      <c r="J61" s="62"/>
      <c r="K61" s="48"/>
      <c r="L61" s="63"/>
      <c r="M61" s="63"/>
      <c r="N61" s="63"/>
      <c r="O61" s="62"/>
      <c r="P61" s="49"/>
      <c r="Q61" s="49"/>
      <c r="R61" s="49"/>
      <c r="S61" s="49"/>
      <c r="T61" s="47"/>
      <c r="U61" s="82"/>
      <c r="V61" s="79" t="s">
        <v>180</v>
      </c>
      <c r="W61" s="85"/>
      <c r="X61" s="79" t="s">
        <v>180</v>
      </c>
      <c r="Y61" s="82"/>
      <c r="Z61" s="27">
        <f t="shared" si="2"/>
        <v>0</v>
      </c>
      <c r="AA61" s="55"/>
      <c r="AB61" s="46"/>
      <c r="AC61" s="19" t="str">
        <f>IF(P61="","",IF(G61="一般",VLOOKUP(P61,'クラスデータ '!$A$3:$D$83,2,FALSE),IF(G61="大学生",VLOOKUP(P61,'クラスデータ '!$A$3:$D$83,3,FALSE),IF(G61="高校生以下",VLOOKUP(P61,'クラスデータ '!$A$3:$D$83,4,FALSE)," "))))</f>
        <v/>
      </c>
      <c r="AD61" s="19" t="str">
        <f>IF($S61="","",VLOOKUP($S61,リスト!$E$2:$F$3,2,FALSE))</f>
        <v/>
      </c>
      <c r="AE61" s="41" t="str">
        <f t="shared" si="1"/>
        <v/>
      </c>
    </row>
    <row r="62" spans="1:31" x14ac:dyDescent="0.2">
      <c r="A62" s="60">
        <v>59</v>
      </c>
      <c r="B62" s="58"/>
      <c r="C62" s="54"/>
      <c r="D62" s="48"/>
      <c r="E62" s="70"/>
      <c r="F62" s="69" t="str">
        <f t="shared" si="0"/>
        <v/>
      </c>
      <c r="G62" s="78"/>
      <c r="H62" s="66"/>
      <c r="I62" s="53"/>
      <c r="J62" s="62"/>
      <c r="K62" s="48"/>
      <c r="L62" s="63"/>
      <c r="M62" s="63"/>
      <c r="N62" s="63"/>
      <c r="O62" s="62"/>
      <c r="P62" s="49"/>
      <c r="Q62" s="49"/>
      <c r="R62" s="49"/>
      <c r="S62" s="49"/>
      <c r="T62" s="47"/>
      <c r="U62" s="82"/>
      <c r="V62" s="79" t="s">
        <v>180</v>
      </c>
      <c r="W62" s="85"/>
      <c r="X62" s="79" t="s">
        <v>180</v>
      </c>
      <c r="Y62" s="82"/>
      <c r="Z62" s="27">
        <f t="shared" si="2"/>
        <v>0</v>
      </c>
      <c r="AA62" s="55"/>
      <c r="AB62" s="46"/>
      <c r="AC62" s="19" t="str">
        <f>IF(P62="","",IF(G62="一般",VLOOKUP(P62,'クラスデータ '!$A$3:$D$83,2,FALSE),IF(G62="大学生",VLOOKUP(P62,'クラスデータ '!$A$3:$D$83,3,FALSE),IF(G62="高校生以下",VLOOKUP(P62,'クラスデータ '!$A$3:$D$83,4,FALSE)," "))))</f>
        <v/>
      </c>
      <c r="AD62" s="19" t="str">
        <f>IF($S62="","",VLOOKUP($S62,リスト!$E$2:$F$3,2,FALSE))</f>
        <v/>
      </c>
      <c r="AE62" s="41" t="str">
        <f t="shared" si="1"/>
        <v/>
      </c>
    </row>
    <row r="63" spans="1:31" x14ac:dyDescent="0.2">
      <c r="A63" s="60">
        <v>60</v>
      </c>
      <c r="B63" s="58"/>
      <c r="C63" s="54"/>
      <c r="D63" s="48"/>
      <c r="E63" s="70"/>
      <c r="F63" s="69" t="str">
        <f t="shared" si="0"/>
        <v/>
      </c>
      <c r="G63" s="78"/>
      <c r="H63" s="66"/>
      <c r="I63" s="53"/>
      <c r="J63" s="62"/>
      <c r="K63" s="48"/>
      <c r="L63" s="63"/>
      <c r="M63" s="63"/>
      <c r="N63" s="63"/>
      <c r="O63" s="62"/>
      <c r="P63" s="49"/>
      <c r="Q63" s="49"/>
      <c r="R63" s="49"/>
      <c r="S63" s="49"/>
      <c r="T63" s="47"/>
      <c r="U63" s="82"/>
      <c r="V63" s="79" t="s">
        <v>180</v>
      </c>
      <c r="W63" s="85"/>
      <c r="X63" s="79" t="s">
        <v>180</v>
      </c>
      <c r="Y63" s="82"/>
      <c r="Z63" s="27">
        <f t="shared" si="2"/>
        <v>0</v>
      </c>
      <c r="AA63" s="55"/>
      <c r="AB63" s="46"/>
      <c r="AC63" s="19" t="str">
        <f>IF(P63="","",IF(G63="一般",VLOOKUP(P63,'クラスデータ '!$A$3:$D$83,2,FALSE),IF(G63="大学生",VLOOKUP(P63,'クラスデータ '!$A$3:$D$83,3,FALSE),IF(G63="高校生以下",VLOOKUP(P63,'クラスデータ '!$A$3:$D$83,4,FALSE)," "))))</f>
        <v/>
      </c>
      <c r="AD63" s="19" t="str">
        <f>IF($S63="","",VLOOKUP($S63,リスト!$E$2:$F$3,2,FALSE))</f>
        <v/>
      </c>
      <c r="AE63" s="41" t="str">
        <f t="shared" si="1"/>
        <v/>
      </c>
    </row>
    <row r="64" spans="1:31" x14ac:dyDescent="0.2">
      <c r="A64" s="60">
        <v>61</v>
      </c>
      <c r="B64" s="58"/>
      <c r="C64" s="54"/>
      <c r="D64" s="48"/>
      <c r="E64" s="70"/>
      <c r="F64" s="69" t="str">
        <f t="shared" si="0"/>
        <v/>
      </c>
      <c r="G64" s="78"/>
      <c r="H64" s="66"/>
      <c r="I64" s="53"/>
      <c r="J64" s="62"/>
      <c r="K64" s="48"/>
      <c r="L64" s="63"/>
      <c r="M64" s="63"/>
      <c r="N64" s="63"/>
      <c r="O64" s="62"/>
      <c r="P64" s="49"/>
      <c r="Q64" s="49"/>
      <c r="R64" s="49"/>
      <c r="S64" s="49"/>
      <c r="T64" s="47"/>
      <c r="U64" s="82"/>
      <c r="V64" s="79" t="s">
        <v>180</v>
      </c>
      <c r="W64" s="85"/>
      <c r="X64" s="79" t="s">
        <v>180</v>
      </c>
      <c r="Y64" s="82"/>
      <c r="Z64" s="27">
        <f t="shared" si="2"/>
        <v>0</v>
      </c>
      <c r="AA64" s="55"/>
      <c r="AB64" s="46"/>
      <c r="AC64" s="19" t="str">
        <f>IF(P64="","",IF(G64="一般",VLOOKUP(P64,'クラスデータ '!$A$3:$D$83,2,FALSE),IF(G64="大学生",VLOOKUP(P64,'クラスデータ '!$A$3:$D$83,3,FALSE),IF(G64="高校生以下",VLOOKUP(P64,'クラスデータ '!$A$3:$D$83,4,FALSE)," "))))</f>
        <v/>
      </c>
      <c r="AD64" s="19" t="str">
        <f>IF($S64="","",VLOOKUP($S64,リスト!$E$2:$F$3,2,FALSE))</f>
        <v/>
      </c>
      <c r="AE64" s="41" t="str">
        <f t="shared" si="1"/>
        <v/>
      </c>
    </row>
    <row r="65" spans="1:31" x14ac:dyDescent="0.2">
      <c r="A65" s="60">
        <v>62</v>
      </c>
      <c r="B65" s="58"/>
      <c r="C65" s="54"/>
      <c r="D65" s="48"/>
      <c r="E65" s="70"/>
      <c r="F65" s="69" t="str">
        <f t="shared" si="0"/>
        <v/>
      </c>
      <c r="G65" s="78"/>
      <c r="H65" s="66"/>
      <c r="I65" s="53"/>
      <c r="J65" s="62"/>
      <c r="K65" s="48"/>
      <c r="L65" s="63"/>
      <c r="M65" s="63"/>
      <c r="N65" s="63"/>
      <c r="O65" s="62"/>
      <c r="P65" s="49"/>
      <c r="Q65" s="49"/>
      <c r="R65" s="49"/>
      <c r="S65" s="49"/>
      <c r="T65" s="47"/>
      <c r="U65" s="82"/>
      <c r="V65" s="79" t="s">
        <v>180</v>
      </c>
      <c r="W65" s="85"/>
      <c r="X65" s="79" t="s">
        <v>180</v>
      </c>
      <c r="Y65" s="82"/>
      <c r="Z65" s="27">
        <f t="shared" si="2"/>
        <v>0</v>
      </c>
      <c r="AA65" s="55"/>
      <c r="AB65" s="46"/>
      <c r="AC65" s="19" t="str">
        <f>IF(P65="","",IF(G65="一般",VLOOKUP(P65,'クラスデータ '!$A$3:$D$83,2,FALSE),IF(G65="大学生",VLOOKUP(P65,'クラスデータ '!$A$3:$D$83,3,FALSE),IF(G65="高校生以下",VLOOKUP(P65,'クラスデータ '!$A$3:$D$83,4,FALSE)," "))))</f>
        <v/>
      </c>
      <c r="AD65" s="19" t="str">
        <f>IF($S65="","",VLOOKUP($S65,リスト!$E$2:$F$3,2,FALSE))</f>
        <v/>
      </c>
      <c r="AE65" s="41" t="str">
        <f t="shared" si="1"/>
        <v/>
      </c>
    </row>
    <row r="66" spans="1:31" x14ac:dyDescent="0.2">
      <c r="A66" s="60">
        <v>63</v>
      </c>
      <c r="B66" s="58"/>
      <c r="C66" s="54"/>
      <c r="D66" s="48"/>
      <c r="E66" s="70"/>
      <c r="F66" s="69" t="str">
        <f t="shared" si="0"/>
        <v/>
      </c>
      <c r="G66" s="78"/>
      <c r="H66" s="66"/>
      <c r="I66" s="53"/>
      <c r="J66" s="62"/>
      <c r="K66" s="48"/>
      <c r="L66" s="63"/>
      <c r="M66" s="63"/>
      <c r="N66" s="63"/>
      <c r="O66" s="62"/>
      <c r="P66" s="49"/>
      <c r="Q66" s="49"/>
      <c r="R66" s="49"/>
      <c r="S66" s="49"/>
      <c r="T66" s="47"/>
      <c r="U66" s="82"/>
      <c r="V66" s="79" t="s">
        <v>180</v>
      </c>
      <c r="W66" s="85"/>
      <c r="X66" s="79" t="s">
        <v>180</v>
      </c>
      <c r="Y66" s="82"/>
      <c r="Z66" s="27">
        <f t="shared" si="2"/>
        <v>0</v>
      </c>
      <c r="AA66" s="55"/>
      <c r="AB66" s="46"/>
      <c r="AC66" s="19" t="str">
        <f>IF(P66="","",IF(G66="一般",VLOOKUP(P66,'クラスデータ '!$A$3:$D$83,2,FALSE),IF(G66="大学生",VLOOKUP(P66,'クラスデータ '!$A$3:$D$83,3,FALSE),IF(G66="高校生以下",VLOOKUP(P66,'クラスデータ '!$A$3:$D$83,4,FALSE)," "))))</f>
        <v/>
      </c>
      <c r="AD66" s="19" t="str">
        <f>IF($S66="","",VLOOKUP($S66,リスト!$E$2:$F$3,2,FALSE))</f>
        <v/>
      </c>
      <c r="AE66" s="41" t="str">
        <f t="shared" si="1"/>
        <v/>
      </c>
    </row>
    <row r="67" spans="1:31" x14ac:dyDescent="0.2">
      <c r="A67" s="60">
        <v>64</v>
      </c>
      <c r="B67" s="58"/>
      <c r="C67" s="54"/>
      <c r="D67" s="48"/>
      <c r="E67" s="70"/>
      <c r="F67" s="69" t="str">
        <f t="shared" si="0"/>
        <v/>
      </c>
      <c r="G67" s="78"/>
      <c r="H67" s="66"/>
      <c r="I67" s="53"/>
      <c r="J67" s="62"/>
      <c r="K67" s="48"/>
      <c r="L67" s="63"/>
      <c r="M67" s="63"/>
      <c r="N67" s="63"/>
      <c r="O67" s="62"/>
      <c r="P67" s="49"/>
      <c r="Q67" s="49"/>
      <c r="R67" s="49"/>
      <c r="S67" s="49"/>
      <c r="T67" s="47"/>
      <c r="U67" s="82"/>
      <c r="V67" s="79" t="s">
        <v>180</v>
      </c>
      <c r="W67" s="85"/>
      <c r="X67" s="79" t="s">
        <v>180</v>
      </c>
      <c r="Y67" s="82"/>
      <c r="Z67" s="27">
        <f t="shared" si="2"/>
        <v>0</v>
      </c>
      <c r="AA67" s="55"/>
      <c r="AB67" s="46"/>
      <c r="AC67" s="19" t="str">
        <f>IF(P67="","",IF(G67="一般",VLOOKUP(P67,'クラスデータ '!$A$3:$D$83,2,FALSE),IF(G67="大学生",VLOOKUP(P67,'クラスデータ '!$A$3:$D$83,3,FALSE),IF(G67="高校生以下",VLOOKUP(P67,'クラスデータ '!$A$3:$D$83,4,FALSE)," "))))</f>
        <v/>
      </c>
      <c r="AD67" s="19" t="str">
        <f>IF($S67="","",VLOOKUP($S67,リスト!$E$2:$F$3,2,FALSE))</f>
        <v/>
      </c>
      <c r="AE67" s="41" t="str">
        <f t="shared" si="1"/>
        <v/>
      </c>
    </row>
    <row r="68" spans="1:31" x14ac:dyDescent="0.2">
      <c r="A68" s="60">
        <v>65</v>
      </c>
      <c r="B68" s="58"/>
      <c r="C68" s="54"/>
      <c r="D68" s="48"/>
      <c r="E68" s="70"/>
      <c r="F68" s="69" t="str">
        <f t="shared" ref="F68:F131" si="3">IF(E68="","",DATEDIF(E68,"2019/4/1","Y"))</f>
        <v/>
      </c>
      <c r="G68" s="78"/>
      <c r="H68" s="66"/>
      <c r="I68" s="53"/>
      <c r="J68" s="62"/>
      <c r="K68" s="48"/>
      <c r="L68" s="63"/>
      <c r="M68" s="63"/>
      <c r="N68" s="63"/>
      <c r="O68" s="62"/>
      <c r="P68" s="49"/>
      <c r="Q68" s="49"/>
      <c r="R68" s="49"/>
      <c r="S68" s="49"/>
      <c r="T68" s="47"/>
      <c r="U68" s="82"/>
      <c r="V68" s="79" t="s">
        <v>180</v>
      </c>
      <c r="W68" s="85"/>
      <c r="X68" s="79" t="s">
        <v>180</v>
      </c>
      <c r="Y68" s="82"/>
      <c r="Z68" s="27">
        <f t="shared" si="2"/>
        <v>0</v>
      </c>
      <c r="AA68" s="55"/>
      <c r="AB68" s="46"/>
      <c r="AC68" s="19" t="str">
        <f>IF(P68="","",IF(G68="一般",VLOOKUP(P68,'クラスデータ '!$A$3:$D$83,2,FALSE),IF(G68="大学生",VLOOKUP(P68,'クラスデータ '!$A$3:$D$83,3,FALSE),IF(G68="高校生以下",VLOOKUP(P68,'クラスデータ '!$A$3:$D$83,4,FALSE)," "))))</f>
        <v/>
      </c>
      <c r="AD68" s="19" t="str">
        <f>IF($S68="","",VLOOKUP($S68,リスト!$E$2:$F$3,2,FALSE))</f>
        <v/>
      </c>
      <c r="AE68" s="41" t="str">
        <f t="shared" ref="AE68:AE131" si="4">IF(L68="","",IF(L68="大会専用バス",4500*O68,0))</f>
        <v/>
      </c>
    </row>
    <row r="69" spans="1:31" x14ac:dyDescent="0.2">
      <c r="A69" s="60">
        <v>66</v>
      </c>
      <c r="B69" s="58"/>
      <c r="C69" s="54"/>
      <c r="D69" s="48"/>
      <c r="E69" s="70"/>
      <c r="F69" s="69" t="str">
        <f t="shared" si="3"/>
        <v/>
      </c>
      <c r="G69" s="78"/>
      <c r="H69" s="66"/>
      <c r="I69" s="53"/>
      <c r="J69" s="62"/>
      <c r="K69" s="48"/>
      <c r="L69" s="63"/>
      <c r="M69" s="63"/>
      <c r="N69" s="63"/>
      <c r="O69" s="62"/>
      <c r="P69" s="49"/>
      <c r="Q69" s="49"/>
      <c r="R69" s="49"/>
      <c r="S69" s="49"/>
      <c r="T69" s="47"/>
      <c r="U69" s="82"/>
      <c r="V69" s="79" t="s">
        <v>180</v>
      </c>
      <c r="W69" s="85"/>
      <c r="X69" s="79" t="s">
        <v>180</v>
      </c>
      <c r="Y69" s="82"/>
      <c r="Z69" s="27">
        <f t="shared" ref="Z69:Z132" si="5">SUM(AC69,AD69,AE69)</f>
        <v>0</v>
      </c>
      <c r="AA69" s="55"/>
      <c r="AB69" s="46"/>
      <c r="AC69" s="19" t="str">
        <f>IF(P69="","",IF(G69="一般",VLOOKUP(P69,'クラスデータ '!$A$3:$D$83,2,FALSE),IF(G69="大学生",VLOOKUP(P69,'クラスデータ '!$A$3:$D$83,3,FALSE),IF(G69="高校生以下",VLOOKUP(P69,'クラスデータ '!$A$3:$D$83,4,FALSE)," "))))</f>
        <v/>
      </c>
      <c r="AD69" s="19" t="str">
        <f>IF($S69="","",VLOOKUP($S69,リスト!$E$2:$F$3,2,FALSE))</f>
        <v/>
      </c>
      <c r="AE69" s="41" t="str">
        <f t="shared" si="4"/>
        <v/>
      </c>
    </row>
    <row r="70" spans="1:31" x14ac:dyDescent="0.2">
      <c r="A70" s="60">
        <v>67</v>
      </c>
      <c r="B70" s="58"/>
      <c r="C70" s="54"/>
      <c r="D70" s="48"/>
      <c r="E70" s="70"/>
      <c r="F70" s="69" t="str">
        <f t="shared" si="3"/>
        <v/>
      </c>
      <c r="G70" s="78"/>
      <c r="H70" s="66"/>
      <c r="I70" s="53"/>
      <c r="J70" s="62"/>
      <c r="K70" s="48"/>
      <c r="L70" s="63"/>
      <c r="M70" s="63"/>
      <c r="N70" s="63"/>
      <c r="O70" s="62"/>
      <c r="P70" s="49"/>
      <c r="Q70" s="49"/>
      <c r="R70" s="49"/>
      <c r="S70" s="49"/>
      <c r="T70" s="47"/>
      <c r="U70" s="82"/>
      <c r="V70" s="79" t="s">
        <v>180</v>
      </c>
      <c r="W70" s="85"/>
      <c r="X70" s="79" t="s">
        <v>180</v>
      </c>
      <c r="Y70" s="82"/>
      <c r="Z70" s="27">
        <f t="shared" si="5"/>
        <v>0</v>
      </c>
      <c r="AA70" s="55"/>
      <c r="AB70" s="46"/>
      <c r="AC70" s="19" t="str">
        <f>IF(P70="","",IF(G70="一般",VLOOKUP(P70,'クラスデータ '!$A$3:$D$83,2,FALSE),IF(G70="大学生",VLOOKUP(P70,'クラスデータ '!$A$3:$D$83,3,FALSE),IF(G70="高校生以下",VLOOKUP(P70,'クラスデータ '!$A$3:$D$83,4,FALSE)," "))))</f>
        <v/>
      </c>
      <c r="AD70" s="19" t="str">
        <f>IF($S70="","",VLOOKUP($S70,リスト!$E$2:$F$3,2,FALSE))</f>
        <v/>
      </c>
      <c r="AE70" s="41" t="str">
        <f t="shared" si="4"/>
        <v/>
      </c>
    </row>
    <row r="71" spans="1:31" x14ac:dyDescent="0.2">
      <c r="A71" s="60">
        <v>68</v>
      </c>
      <c r="B71" s="58"/>
      <c r="C71" s="54"/>
      <c r="D71" s="48"/>
      <c r="E71" s="70"/>
      <c r="F71" s="69" t="str">
        <f t="shared" si="3"/>
        <v/>
      </c>
      <c r="G71" s="78"/>
      <c r="H71" s="66"/>
      <c r="I71" s="53"/>
      <c r="J71" s="62"/>
      <c r="K71" s="48"/>
      <c r="L71" s="63"/>
      <c r="M71" s="63"/>
      <c r="N71" s="63"/>
      <c r="O71" s="62"/>
      <c r="P71" s="49"/>
      <c r="Q71" s="49"/>
      <c r="R71" s="49"/>
      <c r="S71" s="49"/>
      <c r="T71" s="47"/>
      <c r="U71" s="82"/>
      <c r="V71" s="79" t="s">
        <v>180</v>
      </c>
      <c r="W71" s="85"/>
      <c r="X71" s="79" t="s">
        <v>180</v>
      </c>
      <c r="Y71" s="82"/>
      <c r="Z71" s="27">
        <f t="shared" si="5"/>
        <v>0</v>
      </c>
      <c r="AA71" s="55"/>
      <c r="AB71" s="46"/>
      <c r="AC71" s="19" t="str">
        <f>IF(P71="","",IF(G71="一般",VLOOKUP(P71,'クラスデータ '!$A$3:$D$83,2,FALSE),IF(G71="大学生",VLOOKUP(P71,'クラスデータ '!$A$3:$D$83,3,FALSE),IF(G71="高校生以下",VLOOKUP(P71,'クラスデータ '!$A$3:$D$83,4,FALSE)," "))))</f>
        <v/>
      </c>
      <c r="AD71" s="19" t="str">
        <f>IF($S71="","",VLOOKUP($S71,リスト!$E$2:$F$3,2,FALSE))</f>
        <v/>
      </c>
      <c r="AE71" s="41" t="str">
        <f t="shared" si="4"/>
        <v/>
      </c>
    </row>
    <row r="72" spans="1:31" x14ac:dyDescent="0.2">
      <c r="A72" s="60">
        <v>69</v>
      </c>
      <c r="B72" s="58"/>
      <c r="C72" s="54"/>
      <c r="D72" s="48"/>
      <c r="E72" s="70"/>
      <c r="F72" s="69" t="str">
        <f t="shared" si="3"/>
        <v/>
      </c>
      <c r="G72" s="78"/>
      <c r="H72" s="66"/>
      <c r="I72" s="53"/>
      <c r="J72" s="62"/>
      <c r="K72" s="48"/>
      <c r="L72" s="63"/>
      <c r="M72" s="63"/>
      <c r="N72" s="63"/>
      <c r="O72" s="62"/>
      <c r="P72" s="49"/>
      <c r="Q72" s="49"/>
      <c r="R72" s="49"/>
      <c r="S72" s="49"/>
      <c r="T72" s="47"/>
      <c r="U72" s="82"/>
      <c r="V72" s="79" t="s">
        <v>180</v>
      </c>
      <c r="W72" s="85"/>
      <c r="X72" s="79" t="s">
        <v>180</v>
      </c>
      <c r="Y72" s="82"/>
      <c r="Z72" s="27">
        <f t="shared" si="5"/>
        <v>0</v>
      </c>
      <c r="AA72" s="55"/>
      <c r="AB72" s="46"/>
      <c r="AC72" s="19" t="str">
        <f>IF(P72="","",IF(G72="一般",VLOOKUP(P72,'クラスデータ '!$A$3:$D$83,2,FALSE),IF(G72="大学生",VLOOKUP(P72,'クラスデータ '!$A$3:$D$83,3,FALSE),IF(G72="高校生以下",VLOOKUP(P72,'クラスデータ '!$A$3:$D$83,4,FALSE)," "))))</f>
        <v/>
      </c>
      <c r="AD72" s="19" t="str">
        <f>IF($S72="","",VLOOKUP($S72,リスト!$E$2:$F$3,2,FALSE))</f>
        <v/>
      </c>
      <c r="AE72" s="41" t="str">
        <f t="shared" si="4"/>
        <v/>
      </c>
    </row>
    <row r="73" spans="1:31" x14ac:dyDescent="0.2">
      <c r="A73" s="60">
        <v>70</v>
      </c>
      <c r="B73" s="58"/>
      <c r="C73" s="54"/>
      <c r="D73" s="48"/>
      <c r="E73" s="70"/>
      <c r="F73" s="69" t="str">
        <f t="shared" si="3"/>
        <v/>
      </c>
      <c r="G73" s="78"/>
      <c r="H73" s="66"/>
      <c r="I73" s="53"/>
      <c r="J73" s="62"/>
      <c r="K73" s="48"/>
      <c r="L73" s="63"/>
      <c r="M73" s="63"/>
      <c r="N73" s="63"/>
      <c r="O73" s="62"/>
      <c r="P73" s="49"/>
      <c r="Q73" s="49"/>
      <c r="R73" s="49"/>
      <c r="S73" s="49"/>
      <c r="T73" s="47"/>
      <c r="U73" s="82"/>
      <c r="V73" s="79" t="s">
        <v>180</v>
      </c>
      <c r="W73" s="85"/>
      <c r="X73" s="79" t="s">
        <v>180</v>
      </c>
      <c r="Y73" s="82"/>
      <c r="Z73" s="27">
        <f t="shared" si="5"/>
        <v>0</v>
      </c>
      <c r="AA73" s="55"/>
      <c r="AB73" s="46"/>
      <c r="AC73" s="19" t="str">
        <f>IF(P73="","",IF(G73="一般",VLOOKUP(P73,'クラスデータ '!$A$3:$D$83,2,FALSE),IF(G73="大学生",VLOOKUP(P73,'クラスデータ '!$A$3:$D$83,3,FALSE),IF(G73="高校生以下",VLOOKUP(P73,'クラスデータ '!$A$3:$D$83,4,FALSE)," "))))</f>
        <v/>
      </c>
      <c r="AD73" s="19" t="str">
        <f>IF($S73="","",VLOOKUP($S73,リスト!$E$2:$F$3,2,FALSE))</f>
        <v/>
      </c>
      <c r="AE73" s="41" t="str">
        <f t="shared" si="4"/>
        <v/>
      </c>
    </row>
    <row r="74" spans="1:31" x14ac:dyDescent="0.2">
      <c r="A74" s="60">
        <v>71</v>
      </c>
      <c r="B74" s="58"/>
      <c r="C74" s="54"/>
      <c r="D74" s="48"/>
      <c r="E74" s="70"/>
      <c r="F74" s="69" t="str">
        <f t="shared" si="3"/>
        <v/>
      </c>
      <c r="G74" s="78"/>
      <c r="H74" s="66"/>
      <c r="I74" s="53"/>
      <c r="J74" s="62"/>
      <c r="K74" s="48"/>
      <c r="L74" s="63"/>
      <c r="M74" s="63"/>
      <c r="N74" s="63"/>
      <c r="O74" s="62"/>
      <c r="P74" s="49"/>
      <c r="Q74" s="49"/>
      <c r="R74" s="49"/>
      <c r="S74" s="49"/>
      <c r="T74" s="47"/>
      <c r="U74" s="82"/>
      <c r="V74" s="79" t="s">
        <v>180</v>
      </c>
      <c r="W74" s="85"/>
      <c r="X74" s="79" t="s">
        <v>180</v>
      </c>
      <c r="Y74" s="82"/>
      <c r="Z74" s="27">
        <f t="shared" si="5"/>
        <v>0</v>
      </c>
      <c r="AA74" s="55"/>
      <c r="AB74" s="46"/>
      <c r="AC74" s="19" t="str">
        <f>IF(P74="","",IF(G74="一般",VLOOKUP(P74,'クラスデータ '!$A$3:$D$83,2,FALSE),IF(G74="大学生",VLOOKUP(P74,'クラスデータ '!$A$3:$D$83,3,FALSE),IF(G74="高校生以下",VLOOKUP(P74,'クラスデータ '!$A$3:$D$83,4,FALSE)," "))))</f>
        <v/>
      </c>
      <c r="AD74" s="19" t="str">
        <f>IF($S74="","",VLOOKUP($S74,リスト!$E$2:$F$3,2,FALSE))</f>
        <v/>
      </c>
      <c r="AE74" s="41" t="str">
        <f t="shared" si="4"/>
        <v/>
      </c>
    </row>
    <row r="75" spans="1:31" x14ac:dyDescent="0.2">
      <c r="A75" s="60">
        <v>72</v>
      </c>
      <c r="B75" s="58"/>
      <c r="C75" s="54"/>
      <c r="D75" s="48"/>
      <c r="E75" s="70"/>
      <c r="F75" s="69" t="str">
        <f t="shared" si="3"/>
        <v/>
      </c>
      <c r="G75" s="78"/>
      <c r="H75" s="66"/>
      <c r="I75" s="53"/>
      <c r="J75" s="62"/>
      <c r="K75" s="48"/>
      <c r="L75" s="63"/>
      <c r="M75" s="63"/>
      <c r="N75" s="63"/>
      <c r="O75" s="62"/>
      <c r="P75" s="49"/>
      <c r="Q75" s="49"/>
      <c r="R75" s="49"/>
      <c r="S75" s="49"/>
      <c r="T75" s="47"/>
      <c r="U75" s="82"/>
      <c r="V75" s="79" t="s">
        <v>180</v>
      </c>
      <c r="W75" s="85"/>
      <c r="X75" s="79" t="s">
        <v>180</v>
      </c>
      <c r="Y75" s="82"/>
      <c r="Z75" s="27">
        <f t="shared" si="5"/>
        <v>0</v>
      </c>
      <c r="AA75" s="55"/>
      <c r="AB75" s="46"/>
      <c r="AC75" s="19" t="str">
        <f>IF(P75="","",IF(G75="一般",VLOOKUP(P75,'クラスデータ '!$A$3:$D$83,2,FALSE),IF(G75="大学生",VLOOKUP(P75,'クラスデータ '!$A$3:$D$83,3,FALSE),IF(G75="高校生以下",VLOOKUP(P75,'クラスデータ '!$A$3:$D$83,4,FALSE)," "))))</f>
        <v/>
      </c>
      <c r="AD75" s="19" t="str">
        <f>IF($S75="","",VLOOKUP($S75,リスト!$E$2:$F$3,2,FALSE))</f>
        <v/>
      </c>
      <c r="AE75" s="41" t="str">
        <f t="shared" si="4"/>
        <v/>
      </c>
    </row>
    <row r="76" spans="1:31" x14ac:dyDescent="0.2">
      <c r="A76" s="60">
        <v>73</v>
      </c>
      <c r="B76" s="58"/>
      <c r="C76" s="54"/>
      <c r="D76" s="48"/>
      <c r="E76" s="70"/>
      <c r="F76" s="69" t="str">
        <f t="shared" si="3"/>
        <v/>
      </c>
      <c r="G76" s="78"/>
      <c r="H76" s="66"/>
      <c r="I76" s="53"/>
      <c r="J76" s="62"/>
      <c r="K76" s="48"/>
      <c r="L76" s="63"/>
      <c r="M76" s="63"/>
      <c r="N76" s="63"/>
      <c r="O76" s="62"/>
      <c r="P76" s="49"/>
      <c r="Q76" s="49"/>
      <c r="R76" s="49"/>
      <c r="S76" s="49"/>
      <c r="T76" s="47"/>
      <c r="U76" s="82"/>
      <c r="V76" s="79" t="s">
        <v>180</v>
      </c>
      <c r="W76" s="85"/>
      <c r="X76" s="79" t="s">
        <v>180</v>
      </c>
      <c r="Y76" s="82"/>
      <c r="Z76" s="27">
        <f t="shared" si="5"/>
        <v>0</v>
      </c>
      <c r="AA76" s="55"/>
      <c r="AB76" s="46"/>
      <c r="AC76" s="19" t="str">
        <f>IF(P76="","",IF(G76="一般",VLOOKUP(P76,'クラスデータ '!$A$3:$D$83,2,FALSE),IF(G76="大学生",VLOOKUP(P76,'クラスデータ '!$A$3:$D$83,3,FALSE),IF(G76="高校生以下",VLOOKUP(P76,'クラスデータ '!$A$3:$D$83,4,FALSE)," "))))</f>
        <v/>
      </c>
      <c r="AD76" s="19" t="str">
        <f>IF($S76="","",VLOOKUP($S76,リスト!$E$2:$F$3,2,FALSE))</f>
        <v/>
      </c>
      <c r="AE76" s="41" t="str">
        <f t="shared" si="4"/>
        <v/>
      </c>
    </row>
    <row r="77" spans="1:31" x14ac:dyDescent="0.2">
      <c r="A77" s="60">
        <v>74</v>
      </c>
      <c r="B77" s="58"/>
      <c r="C77" s="54"/>
      <c r="D77" s="48"/>
      <c r="E77" s="70"/>
      <c r="F77" s="69" t="str">
        <f t="shared" si="3"/>
        <v/>
      </c>
      <c r="G77" s="78"/>
      <c r="H77" s="66"/>
      <c r="I77" s="53"/>
      <c r="J77" s="62"/>
      <c r="K77" s="48"/>
      <c r="L77" s="63"/>
      <c r="M77" s="63"/>
      <c r="N77" s="63"/>
      <c r="O77" s="62"/>
      <c r="P77" s="49"/>
      <c r="Q77" s="49"/>
      <c r="R77" s="49"/>
      <c r="S77" s="49"/>
      <c r="T77" s="47"/>
      <c r="U77" s="82"/>
      <c r="V77" s="79" t="s">
        <v>180</v>
      </c>
      <c r="W77" s="85"/>
      <c r="X77" s="79" t="s">
        <v>180</v>
      </c>
      <c r="Y77" s="82"/>
      <c r="Z77" s="27">
        <f t="shared" si="5"/>
        <v>0</v>
      </c>
      <c r="AA77" s="55"/>
      <c r="AB77" s="46"/>
      <c r="AC77" s="19" t="str">
        <f>IF(P77="","",IF(G77="一般",VLOOKUP(P77,'クラスデータ '!$A$3:$D$83,2,FALSE),IF(G77="大学生",VLOOKUP(P77,'クラスデータ '!$A$3:$D$83,3,FALSE),IF(G77="高校生以下",VLOOKUP(P77,'クラスデータ '!$A$3:$D$83,4,FALSE)," "))))</f>
        <v/>
      </c>
      <c r="AD77" s="19" t="str">
        <f>IF($S77="","",VLOOKUP($S77,リスト!$E$2:$F$3,2,FALSE))</f>
        <v/>
      </c>
      <c r="AE77" s="41" t="str">
        <f t="shared" si="4"/>
        <v/>
      </c>
    </row>
    <row r="78" spans="1:31" x14ac:dyDescent="0.2">
      <c r="A78" s="60">
        <v>75</v>
      </c>
      <c r="B78" s="58"/>
      <c r="C78" s="54"/>
      <c r="D78" s="48"/>
      <c r="E78" s="70"/>
      <c r="F78" s="69" t="str">
        <f t="shared" si="3"/>
        <v/>
      </c>
      <c r="G78" s="78"/>
      <c r="H78" s="66"/>
      <c r="I78" s="53"/>
      <c r="J78" s="62"/>
      <c r="K78" s="48"/>
      <c r="L78" s="63"/>
      <c r="M78" s="63"/>
      <c r="N78" s="63"/>
      <c r="O78" s="62"/>
      <c r="P78" s="49"/>
      <c r="Q78" s="49"/>
      <c r="R78" s="49"/>
      <c r="S78" s="49"/>
      <c r="T78" s="47"/>
      <c r="U78" s="82"/>
      <c r="V78" s="79" t="s">
        <v>180</v>
      </c>
      <c r="W78" s="85"/>
      <c r="X78" s="79" t="s">
        <v>180</v>
      </c>
      <c r="Y78" s="82"/>
      <c r="Z78" s="27">
        <f t="shared" si="5"/>
        <v>0</v>
      </c>
      <c r="AA78" s="55"/>
      <c r="AB78" s="46"/>
      <c r="AC78" s="19" t="str">
        <f>IF(P78="","",IF(G78="一般",VLOOKUP(P78,'クラスデータ '!$A$3:$D$83,2,FALSE),IF(G78="大学生",VLOOKUP(P78,'クラスデータ '!$A$3:$D$83,3,FALSE),IF(G78="高校生以下",VLOOKUP(P78,'クラスデータ '!$A$3:$D$83,4,FALSE)," "))))</f>
        <v/>
      </c>
      <c r="AD78" s="19" t="str">
        <f>IF($S78="","",VLOOKUP($S78,リスト!$E$2:$F$3,2,FALSE))</f>
        <v/>
      </c>
      <c r="AE78" s="41" t="str">
        <f t="shared" si="4"/>
        <v/>
      </c>
    </row>
    <row r="79" spans="1:31" x14ac:dyDescent="0.2">
      <c r="A79" s="60">
        <v>76</v>
      </c>
      <c r="B79" s="58"/>
      <c r="C79" s="54"/>
      <c r="D79" s="48"/>
      <c r="E79" s="70"/>
      <c r="F79" s="69" t="str">
        <f t="shared" si="3"/>
        <v/>
      </c>
      <c r="G79" s="78"/>
      <c r="H79" s="66"/>
      <c r="I79" s="53"/>
      <c r="J79" s="62"/>
      <c r="K79" s="48"/>
      <c r="L79" s="63"/>
      <c r="M79" s="63"/>
      <c r="N79" s="63"/>
      <c r="O79" s="62"/>
      <c r="P79" s="49"/>
      <c r="Q79" s="49"/>
      <c r="R79" s="49"/>
      <c r="S79" s="49"/>
      <c r="T79" s="47"/>
      <c r="U79" s="82"/>
      <c r="V79" s="79" t="s">
        <v>180</v>
      </c>
      <c r="W79" s="85"/>
      <c r="X79" s="79" t="s">
        <v>180</v>
      </c>
      <c r="Y79" s="82"/>
      <c r="Z79" s="27">
        <f t="shared" si="5"/>
        <v>0</v>
      </c>
      <c r="AA79" s="55"/>
      <c r="AB79" s="46"/>
      <c r="AC79" s="19" t="str">
        <f>IF(P79="","",IF(G79="一般",VLOOKUP(P79,'クラスデータ '!$A$3:$D$83,2,FALSE),IF(G79="大学生",VLOOKUP(P79,'クラスデータ '!$A$3:$D$83,3,FALSE),IF(G79="高校生以下",VLOOKUP(P79,'クラスデータ '!$A$3:$D$83,4,FALSE)," "))))</f>
        <v/>
      </c>
      <c r="AD79" s="19" t="str">
        <f>IF($S79="","",VLOOKUP($S79,リスト!$E$2:$F$3,2,FALSE))</f>
        <v/>
      </c>
      <c r="AE79" s="41" t="str">
        <f t="shared" si="4"/>
        <v/>
      </c>
    </row>
    <row r="80" spans="1:31" x14ac:dyDescent="0.2">
      <c r="A80" s="60">
        <v>77</v>
      </c>
      <c r="B80" s="58"/>
      <c r="C80" s="54"/>
      <c r="D80" s="48"/>
      <c r="E80" s="70"/>
      <c r="F80" s="69" t="str">
        <f t="shared" si="3"/>
        <v/>
      </c>
      <c r="G80" s="78"/>
      <c r="H80" s="66"/>
      <c r="I80" s="53"/>
      <c r="J80" s="62"/>
      <c r="K80" s="48"/>
      <c r="L80" s="63"/>
      <c r="M80" s="63"/>
      <c r="N80" s="63"/>
      <c r="O80" s="62"/>
      <c r="P80" s="49"/>
      <c r="Q80" s="49"/>
      <c r="R80" s="49"/>
      <c r="S80" s="49"/>
      <c r="T80" s="47"/>
      <c r="U80" s="82"/>
      <c r="V80" s="79" t="s">
        <v>180</v>
      </c>
      <c r="W80" s="85"/>
      <c r="X80" s="79" t="s">
        <v>180</v>
      </c>
      <c r="Y80" s="82"/>
      <c r="Z80" s="27">
        <f t="shared" si="5"/>
        <v>0</v>
      </c>
      <c r="AA80" s="55"/>
      <c r="AB80" s="46"/>
      <c r="AC80" s="19" t="str">
        <f>IF(P80="","",IF(G80="一般",VLOOKUP(P80,'クラスデータ '!$A$3:$D$83,2,FALSE),IF(G80="大学生",VLOOKUP(P80,'クラスデータ '!$A$3:$D$83,3,FALSE),IF(G80="高校生以下",VLOOKUP(P80,'クラスデータ '!$A$3:$D$83,4,FALSE)," "))))</f>
        <v/>
      </c>
      <c r="AD80" s="19" t="str">
        <f>IF($S80="","",VLOOKUP($S80,リスト!$E$2:$F$3,2,FALSE))</f>
        <v/>
      </c>
      <c r="AE80" s="41" t="str">
        <f t="shared" si="4"/>
        <v/>
      </c>
    </row>
    <row r="81" spans="1:31" x14ac:dyDescent="0.2">
      <c r="A81" s="60">
        <v>78</v>
      </c>
      <c r="B81" s="58"/>
      <c r="C81" s="54"/>
      <c r="D81" s="48"/>
      <c r="E81" s="70"/>
      <c r="F81" s="69" t="str">
        <f t="shared" si="3"/>
        <v/>
      </c>
      <c r="G81" s="78"/>
      <c r="H81" s="66"/>
      <c r="I81" s="53"/>
      <c r="J81" s="62"/>
      <c r="K81" s="48"/>
      <c r="L81" s="63"/>
      <c r="M81" s="63"/>
      <c r="N81" s="63"/>
      <c r="O81" s="62"/>
      <c r="P81" s="49"/>
      <c r="Q81" s="49"/>
      <c r="R81" s="49"/>
      <c r="S81" s="49"/>
      <c r="T81" s="47"/>
      <c r="U81" s="82"/>
      <c r="V81" s="79" t="s">
        <v>180</v>
      </c>
      <c r="W81" s="85"/>
      <c r="X81" s="79" t="s">
        <v>180</v>
      </c>
      <c r="Y81" s="82"/>
      <c r="Z81" s="27">
        <f t="shared" si="5"/>
        <v>0</v>
      </c>
      <c r="AA81" s="55"/>
      <c r="AB81" s="46"/>
      <c r="AC81" s="19" t="str">
        <f>IF(P81="","",IF(G81="一般",VLOOKUP(P81,'クラスデータ '!$A$3:$D$83,2,FALSE),IF(G81="大学生",VLOOKUP(P81,'クラスデータ '!$A$3:$D$83,3,FALSE),IF(G81="高校生以下",VLOOKUP(P81,'クラスデータ '!$A$3:$D$83,4,FALSE)," "))))</f>
        <v/>
      </c>
      <c r="AD81" s="19" t="str">
        <f>IF($S81="","",VLOOKUP($S81,リスト!$E$2:$F$3,2,FALSE))</f>
        <v/>
      </c>
      <c r="AE81" s="41" t="str">
        <f t="shared" si="4"/>
        <v/>
      </c>
    </row>
    <row r="82" spans="1:31" x14ac:dyDescent="0.2">
      <c r="A82" s="60">
        <v>79</v>
      </c>
      <c r="B82" s="58"/>
      <c r="C82" s="54"/>
      <c r="D82" s="48"/>
      <c r="E82" s="70"/>
      <c r="F82" s="69" t="str">
        <f t="shared" si="3"/>
        <v/>
      </c>
      <c r="G82" s="78"/>
      <c r="H82" s="66"/>
      <c r="I82" s="53"/>
      <c r="J82" s="62"/>
      <c r="K82" s="48"/>
      <c r="L82" s="63"/>
      <c r="M82" s="63"/>
      <c r="N82" s="63"/>
      <c r="O82" s="62"/>
      <c r="P82" s="49"/>
      <c r="Q82" s="49"/>
      <c r="R82" s="49"/>
      <c r="S82" s="49"/>
      <c r="T82" s="47"/>
      <c r="U82" s="82"/>
      <c r="V82" s="79" t="s">
        <v>180</v>
      </c>
      <c r="W82" s="85"/>
      <c r="X82" s="79" t="s">
        <v>180</v>
      </c>
      <c r="Y82" s="82"/>
      <c r="Z82" s="27">
        <f t="shared" si="5"/>
        <v>0</v>
      </c>
      <c r="AA82" s="55"/>
      <c r="AB82" s="46"/>
      <c r="AC82" s="19" t="str">
        <f>IF(P82="","",IF(G82="一般",VLOOKUP(P82,'クラスデータ '!$A$3:$D$83,2,FALSE),IF(G82="大学生",VLOOKUP(P82,'クラスデータ '!$A$3:$D$83,3,FALSE),IF(G82="高校生以下",VLOOKUP(P82,'クラスデータ '!$A$3:$D$83,4,FALSE)," "))))</f>
        <v/>
      </c>
      <c r="AD82" s="19" t="str">
        <f>IF($S82="","",VLOOKUP($S82,リスト!$E$2:$F$3,2,FALSE))</f>
        <v/>
      </c>
      <c r="AE82" s="41" t="str">
        <f t="shared" si="4"/>
        <v/>
      </c>
    </row>
    <row r="83" spans="1:31" x14ac:dyDescent="0.2">
      <c r="A83" s="60">
        <v>80</v>
      </c>
      <c r="B83" s="58"/>
      <c r="C83" s="54"/>
      <c r="D83" s="48"/>
      <c r="E83" s="70"/>
      <c r="F83" s="69" t="str">
        <f t="shared" si="3"/>
        <v/>
      </c>
      <c r="G83" s="78"/>
      <c r="H83" s="66"/>
      <c r="I83" s="53"/>
      <c r="J83" s="62"/>
      <c r="K83" s="48"/>
      <c r="L83" s="63"/>
      <c r="M83" s="63"/>
      <c r="N83" s="63"/>
      <c r="O83" s="62"/>
      <c r="P83" s="49"/>
      <c r="Q83" s="49"/>
      <c r="R83" s="49"/>
      <c r="S83" s="49"/>
      <c r="T83" s="47"/>
      <c r="U83" s="82"/>
      <c r="V83" s="79" t="s">
        <v>180</v>
      </c>
      <c r="W83" s="85"/>
      <c r="X83" s="79" t="s">
        <v>180</v>
      </c>
      <c r="Y83" s="82"/>
      <c r="Z83" s="27">
        <f t="shared" si="5"/>
        <v>0</v>
      </c>
      <c r="AA83" s="55"/>
      <c r="AB83" s="46"/>
      <c r="AC83" s="19" t="str">
        <f>IF(P83="","",IF(G83="一般",VLOOKUP(P83,'クラスデータ '!$A$3:$D$83,2,FALSE),IF(G83="大学生",VLOOKUP(P83,'クラスデータ '!$A$3:$D$83,3,FALSE),IF(G83="高校生以下",VLOOKUP(P83,'クラスデータ '!$A$3:$D$83,4,FALSE)," "))))</f>
        <v/>
      </c>
      <c r="AD83" s="19" t="str">
        <f>IF($S83="","",VLOOKUP($S83,リスト!$E$2:$F$3,2,FALSE))</f>
        <v/>
      </c>
      <c r="AE83" s="41" t="str">
        <f t="shared" si="4"/>
        <v/>
      </c>
    </row>
    <row r="84" spans="1:31" x14ac:dyDescent="0.2">
      <c r="A84" s="60">
        <v>81</v>
      </c>
      <c r="B84" s="58"/>
      <c r="C84" s="54"/>
      <c r="D84" s="48"/>
      <c r="E84" s="70"/>
      <c r="F84" s="69" t="str">
        <f t="shared" si="3"/>
        <v/>
      </c>
      <c r="G84" s="78"/>
      <c r="H84" s="66"/>
      <c r="I84" s="53"/>
      <c r="J84" s="62"/>
      <c r="K84" s="48"/>
      <c r="L84" s="63"/>
      <c r="M84" s="63"/>
      <c r="N84" s="63"/>
      <c r="O84" s="62"/>
      <c r="P84" s="49"/>
      <c r="Q84" s="49"/>
      <c r="R84" s="49"/>
      <c r="S84" s="49"/>
      <c r="T84" s="47"/>
      <c r="U84" s="82"/>
      <c r="V84" s="79" t="s">
        <v>180</v>
      </c>
      <c r="W84" s="85"/>
      <c r="X84" s="79" t="s">
        <v>180</v>
      </c>
      <c r="Y84" s="82"/>
      <c r="Z84" s="27">
        <f t="shared" si="5"/>
        <v>0</v>
      </c>
      <c r="AA84" s="55"/>
      <c r="AB84" s="46"/>
      <c r="AC84" s="19" t="str">
        <f>IF(P84="","",IF(G84="一般",VLOOKUP(P84,'クラスデータ '!$A$3:$D$83,2,FALSE),IF(G84="大学生",VLOOKUP(P84,'クラスデータ '!$A$3:$D$83,3,FALSE),IF(G84="高校生以下",VLOOKUP(P84,'クラスデータ '!$A$3:$D$83,4,FALSE)," "))))</f>
        <v/>
      </c>
      <c r="AD84" s="19" t="str">
        <f>IF($S84="","",VLOOKUP($S84,リスト!$E$2:$F$3,2,FALSE))</f>
        <v/>
      </c>
      <c r="AE84" s="41" t="str">
        <f t="shared" si="4"/>
        <v/>
      </c>
    </row>
    <row r="85" spans="1:31" x14ac:dyDescent="0.2">
      <c r="A85" s="60">
        <v>82</v>
      </c>
      <c r="B85" s="58"/>
      <c r="C85" s="54"/>
      <c r="D85" s="48"/>
      <c r="E85" s="70"/>
      <c r="F85" s="69" t="str">
        <f t="shared" si="3"/>
        <v/>
      </c>
      <c r="G85" s="78"/>
      <c r="H85" s="66"/>
      <c r="I85" s="53"/>
      <c r="J85" s="62"/>
      <c r="K85" s="48"/>
      <c r="L85" s="63"/>
      <c r="M85" s="63"/>
      <c r="N85" s="63"/>
      <c r="O85" s="62"/>
      <c r="P85" s="49"/>
      <c r="Q85" s="49"/>
      <c r="R85" s="49"/>
      <c r="S85" s="49"/>
      <c r="T85" s="47"/>
      <c r="U85" s="82"/>
      <c r="V85" s="79" t="s">
        <v>180</v>
      </c>
      <c r="W85" s="85"/>
      <c r="X85" s="79" t="s">
        <v>180</v>
      </c>
      <c r="Y85" s="82"/>
      <c r="Z85" s="27">
        <f t="shared" si="5"/>
        <v>0</v>
      </c>
      <c r="AA85" s="55"/>
      <c r="AB85" s="46"/>
      <c r="AC85" s="19" t="str">
        <f>IF(P85="","",IF(G85="一般",VLOOKUP(P85,'クラスデータ '!$A$3:$D$83,2,FALSE),IF(G85="大学生",VLOOKUP(P85,'クラスデータ '!$A$3:$D$83,3,FALSE),IF(G85="高校生以下",VLOOKUP(P85,'クラスデータ '!$A$3:$D$83,4,FALSE)," "))))</f>
        <v/>
      </c>
      <c r="AD85" s="19" t="str">
        <f>IF($S85="","",VLOOKUP($S85,リスト!$E$2:$F$3,2,FALSE))</f>
        <v/>
      </c>
      <c r="AE85" s="41" t="str">
        <f t="shared" si="4"/>
        <v/>
      </c>
    </row>
    <row r="86" spans="1:31" x14ac:dyDescent="0.2">
      <c r="A86" s="60">
        <v>83</v>
      </c>
      <c r="B86" s="58"/>
      <c r="C86" s="54"/>
      <c r="D86" s="48"/>
      <c r="E86" s="70"/>
      <c r="F86" s="69" t="str">
        <f t="shared" si="3"/>
        <v/>
      </c>
      <c r="G86" s="78"/>
      <c r="H86" s="66"/>
      <c r="I86" s="53"/>
      <c r="J86" s="62"/>
      <c r="K86" s="48"/>
      <c r="L86" s="63"/>
      <c r="M86" s="63"/>
      <c r="N86" s="63"/>
      <c r="O86" s="62"/>
      <c r="P86" s="49"/>
      <c r="Q86" s="49"/>
      <c r="R86" s="49"/>
      <c r="S86" s="49"/>
      <c r="T86" s="47"/>
      <c r="U86" s="82"/>
      <c r="V86" s="79" t="s">
        <v>180</v>
      </c>
      <c r="W86" s="85"/>
      <c r="X86" s="79" t="s">
        <v>180</v>
      </c>
      <c r="Y86" s="82"/>
      <c r="Z86" s="27">
        <f t="shared" si="5"/>
        <v>0</v>
      </c>
      <c r="AA86" s="55"/>
      <c r="AB86" s="46"/>
      <c r="AC86" s="19" t="str">
        <f>IF(P86="","",IF(G86="一般",VLOOKUP(P86,'クラスデータ '!$A$3:$D$83,2,FALSE),IF(G86="大学生",VLOOKUP(P86,'クラスデータ '!$A$3:$D$83,3,FALSE),IF(G86="高校生以下",VLOOKUP(P86,'クラスデータ '!$A$3:$D$83,4,FALSE)," "))))</f>
        <v/>
      </c>
      <c r="AD86" s="19" t="str">
        <f>IF($S86="","",VLOOKUP($S86,リスト!$E$2:$F$3,2,FALSE))</f>
        <v/>
      </c>
      <c r="AE86" s="41" t="str">
        <f t="shared" si="4"/>
        <v/>
      </c>
    </row>
    <row r="87" spans="1:31" x14ac:dyDescent="0.2">
      <c r="A87" s="60">
        <v>84</v>
      </c>
      <c r="B87" s="58"/>
      <c r="C87" s="54"/>
      <c r="D87" s="48"/>
      <c r="E87" s="70"/>
      <c r="F87" s="69" t="str">
        <f t="shared" si="3"/>
        <v/>
      </c>
      <c r="G87" s="78"/>
      <c r="H87" s="66"/>
      <c r="I87" s="53"/>
      <c r="J87" s="62"/>
      <c r="K87" s="48"/>
      <c r="L87" s="63"/>
      <c r="M87" s="63"/>
      <c r="N87" s="63"/>
      <c r="O87" s="62"/>
      <c r="P87" s="49"/>
      <c r="Q87" s="49"/>
      <c r="R87" s="49"/>
      <c r="S87" s="49"/>
      <c r="T87" s="47"/>
      <c r="U87" s="82"/>
      <c r="V87" s="79" t="s">
        <v>180</v>
      </c>
      <c r="W87" s="85"/>
      <c r="X87" s="79" t="s">
        <v>180</v>
      </c>
      <c r="Y87" s="82"/>
      <c r="Z87" s="27">
        <f t="shared" si="5"/>
        <v>0</v>
      </c>
      <c r="AA87" s="55"/>
      <c r="AB87" s="46"/>
      <c r="AC87" s="19" t="str">
        <f>IF(P87="","",IF(G87="一般",VLOOKUP(P87,'クラスデータ '!$A$3:$D$83,2,FALSE),IF(G87="大学生",VLOOKUP(P87,'クラスデータ '!$A$3:$D$83,3,FALSE),IF(G87="高校生以下",VLOOKUP(P87,'クラスデータ '!$A$3:$D$83,4,FALSE)," "))))</f>
        <v/>
      </c>
      <c r="AD87" s="19" t="str">
        <f>IF($S87="","",VLOOKUP($S87,リスト!$E$2:$F$3,2,FALSE))</f>
        <v/>
      </c>
      <c r="AE87" s="41" t="str">
        <f t="shared" si="4"/>
        <v/>
      </c>
    </row>
    <row r="88" spans="1:31" x14ac:dyDescent="0.2">
      <c r="A88" s="60">
        <v>85</v>
      </c>
      <c r="B88" s="58"/>
      <c r="C88" s="54"/>
      <c r="D88" s="48"/>
      <c r="E88" s="70"/>
      <c r="F88" s="69" t="str">
        <f t="shared" si="3"/>
        <v/>
      </c>
      <c r="G88" s="78"/>
      <c r="H88" s="66"/>
      <c r="I88" s="53"/>
      <c r="J88" s="62"/>
      <c r="K88" s="48"/>
      <c r="L88" s="63"/>
      <c r="M88" s="63"/>
      <c r="N88" s="63"/>
      <c r="O88" s="62"/>
      <c r="P88" s="49"/>
      <c r="Q88" s="49"/>
      <c r="R88" s="49"/>
      <c r="S88" s="49"/>
      <c r="T88" s="47"/>
      <c r="U88" s="82"/>
      <c r="V88" s="79" t="s">
        <v>180</v>
      </c>
      <c r="W88" s="85"/>
      <c r="X88" s="79" t="s">
        <v>180</v>
      </c>
      <c r="Y88" s="82"/>
      <c r="Z88" s="27">
        <f t="shared" si="5"/>
        <v>0</v>
      </c>
      <c r="AA88" s="55"/>
      <c r="AB88" s="46"/>
      <c r="AC88" s="19" t="str">
        <f>IF(P88="","",IF(G88="一般",VLOOKUP(P88,'クラスデータ '!$A$3:$D$83,2,FALSE),IF(G88="大学生",VLOOKUP(P88,'クラスデータ '!$A$3:$D$83,3,FALSE),IF(G88="高校生以下",VLOOKUP(P88,'クラスデータ '!$A$3:$D$83,4,FALSE)," "))))</f>
        <v/>
      </c>
      <c r="AD88" s="19" t="str">
        <f>IF($S88="","",VLOOKUP($S88,リスト!$E$2:$F$3,2,FALSE))</f>
        <v/>
      </c>
      <c r="AE88" s="41" t="str">
        <f t="shared" si="4"/>
        <v/>
      </c>
    </row>
    <row r="89" spans="1:31" x14ac:dyDescent="0.2">
      <c r="A89" s="60">
        <v>86</v>
      </c>
      <c r="B89" s="58"/>
      <c r="C89" s="54"/>
      <c r="D89" s="48"/>
      <c r="E89" s="70"/>
      <c r="F89" s="69" t="str">
        <f t="shared" si="3"/>
        <v/>
      </c>
      <c r="G89" s="78"/>
      <c r="H89" s="66"/>
      <c r="I89" s="53"/>
      <c r="J89" s="62"/>
      <c r="K89" s="48"/>
      <c r="L89" s="63"/>
      <c r="M89" s="63"/>
      <c r="N89" s="63"/>
      <c r="O89" s="62"/>
      <c r="P89" s="49"/>
      <c r="Q89" s="49"/>
      <c r="R89" s="49"/>
      <c r="S89" s="49"/>
      <c r="T89" s="47"/>
      <c r="U89" s="82"/>
      <c r="V89" s="79" t="s">
        <v>180</v>
      </c>
      <c r="W89" s="85"/>
      <c r="X89" s="79" t="s">
        <v>180</v>
      </c>
      <c r="Y89" s="82"/>
      <c r="Z89" s="27">
        <f t="shared" si="5"/>
        <v>0</v>
      </c>
      <c r="AA89" s="55"/>
      <c r="AB89" s="46"/>
      <c r="AC89" s="19" t="str">
        <f>IF(P89="","",IF(G89="一般",VLOOKUP(P89,'クラスデータ '!$A$3:$D$83,2,FALSE),IF(G89="大学生",VLOOKUP(P89,'クラスデータ '!$A$3:$D$83,3,FALSE),IF(G89="高校生以下",VLOOKUP(P89,'クラスデータ '!$A$3:$D$83,4,FALSE)," "))))</f>
        <v/>
      </c>
      <c r="AD89" s="19" t="str">
        <f>IF($S89="","",VLOOKUP($S89,リスト!$E$2:$F$3,2,FALSE))</f>
        <v/>
      </c>
      <c r="AE89" s="41" t="str">
        <f t="shared" si="4"/>
        <v/>
      </c>
    </row>
    <row r="90" spans="1:31" x14ac:dyDescent="0.2">
      <c r="A90" s="60">
        <v>87</v>
      </c>
      <c r="B90" s="58"/>
      <c r="C90" s="54"/>
      <c r="D90" s="48"/>
      <c r="E90" s="70"/>
      <c r="F90" s="69" t="str">
        <f t="shared" si="3"/>
        <v/>
      </c>
      <c r="G90" s="78"/>
      <c r="H90" s="66"/>
      <c r="I90" s="53"/>
      <c r="J90" s="62"/>
      <c r="K90" s="48"/>
      <c r="L90" s="63"/>
      <c r="M90" s="63"/>
      <c r="N90" s="63"/>
      <c r="O90" s="62"/>
      <c r="P90" s="49"/>
      <c r="Q90" s="49"/>
      <c r="R90" s="49"/>
      <c r="S90" s="49"/>
      <c r="T90" s="47"/>
      <c r="U90" s="82"/>
      <c r="V90" s="79" t="s">
        <v>180</v>
      </c>
      <c r="W90" s="85"/>
      <c r="X90" s="79" t="s">
        <v>180</v>
      </c>
      <c r="Y90" s="82"/>
      <c r="Z90" s="27">
        <f t="shared" si="5"/>
        <v>0</v>
      </c>
      <c r="AA90" s="55"/>
      <c r="AB90" s="46"/>
      <c r="AC90" s="19" t="str">
        <f>IF(P90="","",IF(G90="一般",VLOOKUP(P90,'クラスデータ '!$A$3:$D$83,2,FALSE),IF(G90="大学生",VLOOKUP(P90,'クラスデータ '!$A$3:$D$83,3,FALSE),IF(G90="高校生以下",VLOOKUP(P90,'クラスデータ '!$A$3:$D$83,4,FALSE)," "))))</f>
        <v/>
      </c>
      <c r="AD90" s="19" t="str">
        <f>IF($S90="","",VLOOKUP($S90,リスト!$E$2:$F$3,2,FALSE))</f>
        <v/>
      </c>
      <c r="AE90" s="41" t="str">
        <f t="shared" si="4"/>
        <v/>
      </c>
    </row>
    <row r="91" spans="1:31" x14ac:dyDescent="0.2">
      <c r="A91" s="60">
        <v>88</v>
      </c>
      <c r="B91" s="58"/>
      <c r="C91" s="54"/>
      <c r="D91" s="48"/>
      <c r="E91" s="70"/>
      <c r="F91" s="69" t="str">
        <f t="shared" si="3"/>
        <v/>
      </c>
      <c r="G91" s="78"/>
      <c r="H91" s="66"/>
      <c r="I91" s="53"/>
      <c r="J91" s="62"/>
      <c r="K91" s="48"/>
      <c r="L91" s="63"/>
      <c r="M91" s="63"/>
      <c r="N91" s="63"/>
      <c r="O91" s="62"/>
      <c r="P91" s="49"/>
      <c r="Q91" s="49"/>
      <c r="R91" s="49"/>
      <c r="S91" s="49"/>
      <c r="T91" s="47"/>
      <c r="U91" s="82"/>
      <c r="V91" s="79" t="s">
        <v>180</v>
      </c>
      <c r="W91" s="85"/>
      <c r="X91" s="79" t="s">
        <v>180</v>
      </c>
      <c r="Y91" s="82"/>
      <c r="Z91" s="27">
        <f t="shared" si="5"/>
        <v>0</v>
      </c>
      <c r="AA91" s="55"/>
      <c r="AB91" s="46"/>
      <c r="AC91" s="19" t="str">
        <f>IF(P91="","",IF(G91="一般",VLOOKUP(P91,'クラスデータ '!$A$3:$D$83,2,FALSE),IF(G91="大学生",VLOOKUP(P91,'クラスデータ '!$A$3:$D$83,3,FALSE),IF(G91="高校生以下",VLOOKUP(P91,'クラスデータ '!$A$3:$D$83,4,FALSE)," "))))</f>
        <v/>
      </c>
      <c r="AD91" s="19" t="str">
        <f>IF($S91="","",VLOOKUP($S91,リスト!$E$2:$F$3,2,FALSE))</f>
        <v/>
      </c>
      <c r="AE91" s="41" t="str">
        <f t="shared" si="4"/>
        <v/>
      </c>
    </row>
    <row r="92" spans="1:31" x14ac:dyDescent="0.2">
      <c r="A92" s="60">
        <v>89</v>
      </c>
      <c r="B92" s="58"/>
      <c r="C92" s="54"/>
      <c r="D92" s="48"/>
      <c r="E92" s="70"/>
      <c r="F92" s="69" t="str">
        <f t="shared" si="3"/>
        <v/>
      </c>
      <c r="G92" s="78"/>
      <c r="H92" s="66"/>
      <c r="I92" s="53"/>
      <c r="J92" s="62"/>
      <c r="K92" s="48"/>
      <c r="L92" s="63"/>
      <c r="M92" s="63"/>
      <c r="N92" s="63"/>
      <c r="O92" s="62"/>
      <c r="P92" s="49"/>
      <c r="Q92" s="49"/>
      <c r="R92" s="49"/>
      <c r="S92" s="49"/>
      <c r="T92" s="47"/>
      <c r="U92" s="82"/>
      <c r="V92" s="79" t="s">
        <v>180</v>
      </c>
      <c r="W92" s="85"/>
      <c r="X92" s="79" t="s">
        <v>180</v>
      </c>
      <c r="Y92" s="82"/>
      <c r="Z92" s="27">
        <f t="shared" si="5"/>
        <v>0</v>
      </c>
      <c r="AA92" s="55"/>
      <c r="AB92" s="46"/>
      <c r="AC92" s="19" t="str">
        <f>IF(P92="","",IF(G92="一般",VLOOKUP(P92,'クラスデータ '!$A$3:$D$83,2,FALSE),IF(G92="大学生",VLOOKUP(P92,'クラスデータ '!$A$3:$D$83,3,FALSE),IF(G92="高校生以下",VLOOKUP(P92,'クラスデータ '!$A$3:$D$83,4,FALSE)," "))))</f>
        <v/>
      </c>
      <c r="AD92" s="19" t="str">
        <f>IF($S92="","",VLOOKUP($S92,リスト!$E$2:$F$3,2,FALSE))</f>
        <v/>
      </c>
      <c r="AE92" s="41" t="str">
        <f t="shared" si="4"/>
        <v/>
      </c>
    </row>
    <row r="93" spans="1:31" x14ac:dyDescent="0.2">
      <c r="A93" s="60">
        <v>90</v>
      </c>
      <c r="B93" s="58"/>
      <c r="C93" s="54"/>
      <c r="D93" s="48"/>
      <c r="E93" s="70"/>
      <c r="F93" s="69" t="str">
        <f t="shared" si="3"/>
        <v/>
      </c>
      <c r="G93" s="78"/>
      <c r="H93" s="66"/>
      <c r="I93" s="53"/>
      <c r="J93" s="62"/>
      <c r="K93" s="48"/>
      <c r="L93" s="63"/>
      <c r="M93" s="63"/>
      <c r="N93" s="63"/>
      <c r="O93" s="62"/>
      <c r="P93" s="49"/>
      <c r="Q93" s="49"/>
      <c r="R93" s="49"/>
      <c r="S93" s="49"/>
      <c r="T93" s="47"/>
      <c r="U93" s="82"/>
      <c r="V93" s="79" t="s">
        <v>180</v>
      </c>
      <c r="W93" s="85"/>
      <c r="X93" s="79" t="s">
        <v>180</v>
      </c>
      <c r="Y93" s="82"/>
      <c r="Z93" s="27">
        <f t="shared" si="5"/>
        <v>0</v>
      </c>
      <c r="AA93" s="55"/>
      <c r="AB93" s="46"/>
      <c r="AC93" s="19" t="str">
        <f>IF(P93="","",IF(G93="一般",VLOOKUP(P93,'クラスデータ '!$A$3:$D$83,2,FALSE),IF(G93="大学生",VLOOKUP(P93,'クラスデータ '!$A$3:$D$83,3,FALSE),IF(G93="高校生以下",VLOOKUP(P93,'クラスデータ '!$A$3:$D$83,4,FALSE)," "))))</f>
        <v/>
      </c>
      <c r="AD93" s="19" t="str">
        <f>IF($S93="","",VLOOKUP($S93,リスト!$E$2:$F$3,2,FALSE))</f>
        <v/>
      </c>
      <c r="AE93" s="41" t="str">
        <f t="shared" si="4"/>
        <v/>
      </c>
    </row>
    <row r="94" spans="1:31" x14ac:dyDescent="0.2">
      <c r="A94" s="60">
        <v>91</v>
      </c>
      <c r="B94" s="58"/>
      <c r="C94" s="54"/>
      <c r="D94" s="48"/>
      <c r="E94" s="70"/>
      <c r="F94" s="69" t="str">
        <f t="shared" si="3"/>
        <v/>
      </c>
      <c r="G94" s="78"/>
      <c r="H94" s="66"/>
      <c r="I94" s="53"/>
      <c r="J94" s="62"/>
      <c r="K94" s="48"/>
      <c r="L94" s="63"/>
      <c r="M94" s="63"/>
      <c r="N94" s="63"/>
      <c r="O94" s="62"/>
      <c r="P94" s="49"/>
      <c r="Q94" s="49"/>
      <c r="R94" s="49"/>
      <c r="S94" s="49"/>
      <c r="T94" s="47"/>
      <c r="U94" s="82"/>
      <c r="V94" s="79" t="s">
        <v>180</v>
      </c>
      <c r="W94" s="85"/>
      <c r="X94" s="79" t="s">
        <v>180</v>
      </c>
      <c r="Y94" s="82"/>
      <c r="Z94" s="27">
        <f t="shared" si="5"/>
        <v>0</v>
      </c>
      <c r="AA94" s="55"/>
      <c r="AB94" s="46"/>
      <c r="AC94" s="19" t="str">
        <f>IF(P94="","",IF(G94="一般",VLOOKUP(P94,'クラスデータ '!$A$3:$D$83,2,FALSE),IF(G94="大学生",VLOOKUP(P94,'クラスデータ '!$A$3:$D$83,3,FALSE),IF(G94="高校生以下",VLOOKUP(P94,'クラスデータ '!$A$3:$D$83,4,FALSE)," "))))</f>
        <v/>
      </c>
      <c r="AD94" s="19" t="str">
        <f>IF($S94="","",VLOOKUP($S94,リスト!$E$2:$F$3,2,FALSE))</f>
        <v/>
      </c>
      <c r="AE94" s="41" t="str">
        <f t="shared" si="4"/>
        <v/>
      </c>
    </row>
    <row r="95" spans="1:31" x14ac:dyDescent="0.2">
      <c r="A95" s="60">
        <v>92</v>
      </c>
      <c r="B95" s="58"/>
      <c r="C95" s="54"/>
      <c r="D95" s="48"/>
      <c r="E95" s="70"/>
      <c r="F95" s="69" t="str">
        <f t="shared" si="3"/>
        <v/>
      </c>
      <c r="G95" s="78"/>
      <c r="H95" s="66"/>
      <c r="I95" s="53"/>
      <c r="J95" s="62"/>
      <c r="K95" s="48"/>
      <c r="L95" s="63"/>
      <c r="M95" s="63"/>
      <c r="N95" s="63"/>
      <c r="O95" s="62"/>
      <c r="P95" s="49"/>
      <c r="Q95" s="49"/>
      <c r="R95" s="49"/>
      <c r="S95" s="49"/>
      <c r="T95" s="47"/>
      <c r="U95" s="82"/>
      <c r="V95" s="79" t="s">
        <v>180</v>
      </c>
      <c r="W95" s="85"/>
      <c r="X95" s="79" t="s">
        <v>180</v>
      </c>
      <c r="Y95" s="82"/>
      <c r="Z95" s="27">
        <f t="shared" si="5"/>
        <v>0</v>
      </c>
      <c r="AA95" s="55"/>
      <c r="AB95" s="46"/>
      <c r="AC95" s="19" t="str">
        <f>IF(P95="","",IF(G95="一般",VLOOKUP(P95,'クラスデータ '!$A$3:$D$83,2,FALSE),IF(G95="大学生",VLOOKUP(P95,'クラスデータ '!$A$3:$D$83,3,FALSE),IF(G95="高校生以下",VLOOKUP(P95,'クラスデータ '!$A$3:$D$83,4,FALSE)," "))))</f>
        <v/>
      </c>
      <c r="AD95" s="19" t="str">
        <f>IF($S95="","",VLOOKUP($S95,リスト!$E$2:$F$3,2,FALSE))</f>
        <v/>
      </c>
      <c r="AE95" s="41" t="str">
        <f t="shared" si="4"/>
        <v/>
      </c>
    </row>
    <row r="96" spans="1:31" x14ac:dyDescent="0.2">
      <c r="A96" s="60">
        <v>93</v>
      </c>
      <c r="B96" s="58"/>
      <c r="C96" s="54"/>
      <c r="D96" s="48"/>
      <c r="E96" s="70"/>
      <c r="F96" s="69" t="str">
        <f t="shared" si="3"/>
        <v/>
      </c>
      <c r="G96" s="78"/>
      <c r="H96" s="66"/>
      <c r="I96" s="53"/>
      <c r="J96" s="62"/>
      <c r="K96" s="48"/>
      <c r="L96" s="63"/>
      <c r="M96" s="63"/>
      <c r="N96" s="63"/>
      <c r="O96" s="62"/>
      <c r="P96" s="49"/>
      <c r="Q96" s="49"/>
      <c r="R96" s="49"/>
      <c r="S96" s="49"/>
      <c r="T96" s="47"/>
      <c r="U96" s="82"/>
      <c r="V96" s="79" t="s">
        <v>180</v>
      </c>
      <c r="W96" s="85"/>
      <c r="X96" s="79" t="s">
        <v>180</v>
      </c>
      <c r="Y96" s="82"/>
      <c r="Z96" s="27">
        <f t="shared" si="5"/>
        <v>0</v>
      </c>
      <c r="AA96" s="55"/>
      <c r="AB96" s="46"/>
      <c r="AC96" s="19" t="str">
        <f>IF(P96="","",IF(G96="一般",VLOOKUP(P96,'クラスデータ '!$A$3:$D$83,2,FALSE),IF(G96="大学生",VLOOKUP(P96,'クラスデータ '!$A$3:$D$83,3,FALSE),IF(G96="高校生以下",VLOOKUP(P96,'クラスデータ '!$A$3:$D$83,4,FALSE)," "))))</f>
        <v/>
      </c>
      <c r="AD96" s="19" t="str">
        <f>IF($S96="","",VLOOKUP($S96,リスト!$E$2:$F$3,2,FALSE))</f>
        <v/>
      </c>
      <c r="AE96" s="41" t="str">
        <f t="shared" si="4"/>
        <v/>
      </c>
    </row>
    <row r="97" spans="1:31" x14ac:dyDescent="0.2">
      <c r="A97" s="60">
        <v>94</v>
      </c>
      <c r="B97" s="58"/>
      <c r="C97" s="54"/>
      <c r="D97" s="48"/>
      <c r="E97" s="70"/>
      <c r="F97" s="69" t="str">
        <f t="shared" si="3"/>
        <v/>
      </c>
      <c r="G97" s="78"/>
      <c r="H97" s="66"/>
      <c r="I97" s="53"/>
      <c r="J97" s="62"/>
      <c r="K97" s="48"/>
      <c r="L97" s="63"/>
      <c r="M97" s="63"/>
      <c r="N97" s="63"/>
      <c r="O97" s="62"/>
      <c r="P97" s="49"/>
      <c r="Q97" s="49"/>
      <c r="R97" s="49"/>
      <c r="S97" s="49"/>
      <c r="T97" s="47"/>
      <c r="U97" s="82"/>
      <c r="V97" s="79" t="s">
        <v>180</v>
      </c>
      <c r="W97" s="85"/>
      <c r="X97" s="79" t="s">
        <v>180</v>
      </c>
      <c r="Y97" s="82"/>
      <c r="Z97" s="27">
        <f t="shared" si="5"/>
        <v>0</v>
      </c>
      <c r="AA97" s="55"/>
      <c r="AB97" s="46"/>
      <c r="AC97" s="19" t="str">
        <f>IF(P97="","",IF(G97="一般",VLOOKUP(P97,'クラスデータ '!$A$3:$D$83,2,FALSE),IF(G97="大学生",VLOOKUP(P97,'クラスデータ '!$A$3:$D$83,3,FALSE),IF(G97="高校生以下",VLOOKUP(P97,'クラスデータ '!$A$3:$D$83,4,FALSE)," "))))</f>
        <v/>
      </c>
      <c r="AD97" s="19" t="str">
        <f>IF($S97="","",VLOOKUP($S97,リスト!$E$2:$F$3,2,FALSE))</f>
        <v/>
      </c>
      <c r="AE97" s="41" t="str">
        <f t="shared" si="4"/>
        <v/>
      </c>
    </row>
    <row r="98" spans="1:31" x14ac:dyDescent="0.2">
      <c r="A98" s="60">
        <v>95</v>
      </c>
      <c r="B98" s="58"/>
      <c r="C98" s="54"/>
      <c r="D98" s="48"/>
      <c r="E98" s="70"/>
      <c r="F98" s="69" t="str">
        <f t="shared" si="3"/>
        <v/>
      </c>
      <c r="G98" s="78"/>
      <c r="H98" s="66"/>
      <c r="I98" s="53"/>
      <c r="J98" s="62"/>
      <c r="K98" s="48"/>
      <c r="L98" s="63"/>
      <c r="M98" s="63"/>
      <c r="N98" s="63"/>
      <c r="O98" s="62"/>
      <c r="P98" s="49"/>
      <c r="Q98" s="49"/>
      <c r="R98" s="49"/>
      <c r="S98" s="49"/>
      <c r="T98" s="47"/>
      <c r="U98" s="82"/>
      <c r="V98" s="79" t="s">
        <v>180</v>
      </c>
      <c r="W98" s="85"/>
      <c r="X98" s="79" t="s">
        <v>180</v>
      </c>
      <c r="Y98" s="82"/>
      <c r="Z98" s="27">
        <f t="shared" si="5"/>
        <v>0</v>
      </c>
      <c r="AA98" s="55"/>
      <c r="AB98" s="46"/>
      <c r="AC98" s="19" t="str">
        <f>IF(P98="","",IF(G98="一般",VLOOKUP(P98,'クラスデータ '!$A$3:$D$83,2,FALSE),IF(G98="大学生",VLOOKUP(P98,'クラスデータ '!$A$3:$D$83,3,FALSE),IF(G98="高校生以下",VLOOKUP(P98,'クラスデータ '!$A$3:$D$83,4,FALSE)," "))))</f>
        <v/>
      </c>
      <c r="AD98" s="19" t="str">
        <f>IF($S98="","",VLOOKUP($S98,リスト!$E$2:$F$3,2,FALSE))</f>
        <v/>
      </c>
      <c r="AE98" s="41" t="str">
        <f t="shared" si="4"/>
        <v/>
      </c>
    </row>
    <row r="99" spans="1:31" x14ac:dyDescent="0.2">
      <c r="A99" s="60">
        <v>96</v>
      </c>
      <c r="B99" s="58"/>
      <c r="C99" s="54"/>
      <c r="D99" s="48"/>
      <c r="E99" s="70"/>
      <c r="F99" s="69" t="str">
        <f t="shared" si="3"/>
        <v/>
      </c>
      <c r="G99" s="78"/>
      <c r="H99" s="66"/>
      <c r="I99" s="53"/>
      <c r="J99" s="62"/>
      <c r="K99" s="48"/>
      <c r="L99" s="63"/>
      <c r="M99" s="63"/>
      <c r="N99" s="63"/>
      <c r="O99" s="62"/>
      <c r="P99" s="49"/>
      <c r="Q99" s="49"/>
      <c r="R99" s="49"/>
      <c r="S99" s="49"/>
      <c r="T99" s="47"/>
      <c r="U99" s="82"/>
      <c r="V99" s="79" t="s">
        <v>180</v>
      </c>
      <c r="W99" s="85"/>
      <c r="X99" s="79" t="s">
        <v>180</v>
      </c>
      <c r="Y99" s="82"/>
      <c r="Z99" s="27">
        <f t="shared" si="5"/>
        <v>0</v>
      </c>
      <c r="AA99" s="55"/>
      <c r="AB99" s="46"/>
      <c r="AC99" s="19" t="str">
        <f>IF(P99="","",IF(G99="一般",VLOOKUP(P99,'クラスデータ '!$A$3:$D$83,2,FALSE),IF(G99="大学生",VLOOKUP(P99,'クラスデータ '!$A$3:$D$83,3,FALSE),IF(G99="高校生以下",VLOOKUP(P99,'クラスデータ '!$A$3:$D$83,4,FALSE)," "))))</f>
        <v/>
      </c>
      <c r="AD99" s="19" t="str">
        <f>IF($S99="","",VLOOKUP($S99,リスト!$E$2:$F$3,2,FALSE))</f>
        <v/>
      </c>
      <c r="AE99" s="41" t="str">
        <f t="shared" si="4"/>
        <v/>
      </c>
    </row>
    <row r="100" spans="1:31" x14ac:dyDescent="0.2">
      <c r="A100" s="60">
        <v>97</v>
      </c>
      <c r="B100" s="58"/>
      <c r="C100" s="54"/>
      <c r="D100" s="48"/>
      <c r="E100" s="70"/>
      <c r="F100" s="69" t="str">
        <f t="shared" si="3"/>
        <v/>
      </c>
      <c r="G100" s="78"/>
      <c r="H100" s="66"/>
      <c r="I100" s="53"/>
      <c r="J100" s="62"/>
      <c r="K100" s="48"/>
      <c r="L100" s="63"/>
      <c r="M100" s="63"/>
      <c r="N100" s="63"/>
      <c r="O100" s="62"/>
      <c r="P100" s="49"/>
      <c r="Q100" s="49"/>
      <c r="R100" s="49"/>
      <c r="S100" s="49"/>
      <c r="T100" s="47"/>
      <c r="U100" s="82"/>
      <c r="V100" s="79" t="s">
        <v>180</v>
      </c>
      <c r="W100" s="85"/>
      <c r="X100" s="79" t="s">
        <v>180</v>
      </c>
      <c r="Y100" s="82"/>
      <c r="Z100" s="27">
        <f t="shared" si="5"/>
        <v>0</v>
      </c>
      <c r="AA100" s="55"/>
      <c r="AB100" s="46"/>
      <c r="AC100" s="19" t="str">
        <f>IF(P100="","",IF(G100="一般",VLOOKUP(P100,'クラスデータ '!$A$3:$D$83,2,FALSE),IF(G100="大学生",VLOOKUP(P100,'クラスデータ '!$A$3:$D$83,3,FALSE),IF(G100="高校生以下",VLOOKUP(P100,'クラスデータ '!$A$3:$D$83,4,FALSE)," "))))</f>
        <v/>
      </c>
      <c r="AD100" s="19" t="str">
        <f>IF($S100="","",VLOOKUP($S100,リスト!$E$2:$F$3,2,FALSE))</f>
        <v/>
      </c>
      <c r="AE100" s="41" t="str">
        <f t="shared" si="4"/>
        <v/>
      </c>
    </row>
    <row r="101" spans="1:31" x14ac:dyDescent="0.2">
      <c r="A101" s="60">
        <v>98</v>
      </c>
      <c r="B101" s="58"/>
      <c r="C101" s="54"/>
      <c r="D101" s="48"/>
      <c r="E101" s="70"/>
      <c r="F101" s="69" t="str">
        <f t="shared" si="3"/>
        <v/>
      </c>
      <c r="G101" s="78"/>
      <c r="H101" s="66"/>
      <c r="I101" s="53"/>
      <c r="J101" s="62"/>
      <c r="K101" s="48"/>
      <c r="L101" s="63"/>
      <c r="M101" s="63"/>
      <c r="N101" s="63"/>
      <c r="O101" s="62"/>
      <c r="P101" s="49"/>
      <c r="Q101" s="49"/>
      <c r="R101" s="49"/>
      <c r="S101" s="49"/>
      <c r="T101" s="47"/>
      <c r="U101" s="82"/>
      <c r="V101" s="79" t="s">
        <v>180</v>
      </c>
      <c r="W101" s="85"/>
      <c r="X101" s="79" t="s">
        <v>180</v>
      </c>
      <c r="Y101" s="82"/>
      <c r="Z101" s="27">
        <f t="shared" si="5"/>
        <v>0</v>
      </c>
      <c r="AA101" s="55"/>
      <c r="AB101" s="46"/>
      <c r="AC101" s="19" t="str">
        <f>IF(P101="","",IF(G101="一般",VLOOKUP(P101,'クラスデータ '!$A$3:$D$83,2,FALSE),IF(G101="大学生",VLOOKUP(P101,'クラスデータ '!$A$3:$D$83,3,FALSE),IF(G101="高校生以下",VLOOKUP(P101,'クラスデータ '!$A$3:$D$83,4,FALSE)," "))))</f>
        <v/>
      </c>
      <c r="AD101" s="19" t="str">
        <f>IF($S101="","",VLOOKUP($S101,リスト!$E$2:$F$3,2,FALSE))</f>
        <v/>
      </c>
      <c r="AE101" s="41" t="str">
        <f t="shared" si="4"/>
        <v/>
      </c>
    </row>
    <row r="102" spans="1:31" x14ac:dyDescent="0.2">
      <c r="A102" s="60">
        <v>99</v>
      </c>
      <c r="B102" s="58"/>
      <c r="C102" s="54"/>
      <c r="D102" s="48"/>
      <c r="E102" s="70"/>
      <c r="F102" s="69" t="str">
        <f t="shared" si="3"/>
        <v/>
      </c>
      <c r="G102" s="78"/>
      <c r="H102" s="66"/>
      <c r="I102" s="53"/>
      <c r="J102" s="62"/>
      <c r="K102" s="48"/>
      <c r="L102" s="63"/>
      <c r="M102" s="63"/>
      <c r="N102" s="63"/>
      <c r="O102" s="62"/>
      <c r="P102" s="49"/>
      <c r="Q102" s="49"/>
      <c r="R102" s="49"/>
      <c r="S102" s="49"/>
      <c r="T102" s="47"/>
      <c r="U102" s="82"/>
      <c r="V102" s="79" t="s">
        <v>180</v>
      </c>
      <c r="W102" s="85"/>
      <c r="X102" s="79" t="s">
        <v>180</v>
      </c>
      <c r="Y102" s="82"/>
      <c r="Z102" s="27">
        <f t="shared" si="5"/>
        <v>0</v>
      </c>
      <c r="AA102" s="55"/>
      <c r="AB102" s="46"/>
      <c r="AC102" s="19" t="str">
        <f>IF(P102="","",IF(G102="一般",VLOOKUP(P102,'クラスデータ '!$A$3:$D$83,2,FALSE),IF(G102="大学生",VLOOKUP(P102,'クラスデータ '!$A$3:$D$83,3,FALSE),IF(G102="高校生以下",VLOOKUP(P102,'クラスデータ '!$A$3:$D$83,4,FALSE)," "))))</f>
        <v/>
      </c>
      <c r="AD102" s="19" t="str">
        <f>IF($S102="","",VLOOKUP($S102,リスト!$E$2:$F$3,2,FALSE))</f>
        <v/>
      </c>
      <c r="AE102" s="41" t="str">
        <f t="shared" si="4"/>
        <v/>
      </c>
    </row>
    <row r="103" spans="1:31" x14ac:dyDescent="0.2">
      <c r="A103" s="60">
        <v>100</v>
      </c>
      <c r="B103" s="58"/>
      <c r="C103" s="54"/>
      <c r="D103" s="48"/>
      <c r="E103" s="70"/>
      <c r="F103" s="69" t="str">
        <f t="shared" si="3"/>
        <v/>
      </c>
      <c r="G103" s="78"/>
      <c r="H103" s="66"/>
      <c r="I103" s="53"/>
      <c r="J103" s="62"/>
      <c r="K103" s="48"/>
      <c r="L103" s="63"/>
      <c r="M103" s="63"/>
      <c r="N103" s="63"/>
      <c r="O103" s="62"/>
      <c r="P103" s="49"/>
      <c r="Q103" s="49"/>
      <c r="R103" s="49"/>
      <c r="S103" s="49"/>
      <c r="T103" s="47"/>
      <c r="U103" s="82"/>
      <c r="V103" s="79" t="s">
        <v>180</v>
      </c>
      <c r="W103" s="85"/>
      <c r="X103" s="79" t="s">
        <v>180</v>
      </c>
      <c r="Y103" s="82"/>
      <c r="Z103" s="27">
        <f t="shared" si="5"/>
        <v>0</v>
      </c>
      <c r="AA103" s="55"/>
      <c r="AB103" s="50"/>
      <c r="AC103" s="19" t="str">
        <f>IF(P103="","",IF(G103="一般",VLOOKUP(P103,'クラスデータ '!$A$3:$D$83,2,FALSE),IF(G103="大学生",VLOOKUP(P103,'クラスデータ '!$A$3:$D$83,3,FALSE),IF(G103="高校生以下",VLOOKUP(P103,'クラスデータ '!$A$3:$D$83,4,FALSE)," "))))</f>
        <v/>
      </c>
      <c r="AD103" s="19" t="str">
        <f>IF($S103="","",VLOOKUP($S103,リスト!$E$2:$F$3,2,FALSE))</f>
        <v/>
      </c>
      <c r="AE103" s="41" t="str">
        <f t="shared" si="4"/>
        <v/>
      </c>
    </row>
    <row r="104" spans="1:31" x14ac:dyDescent="0.2">
      <c r="A104" s="60">
        <v>101</v>
      </c>
      <c r="B104" s="58"/>
      <c r="C104" s="54"/>
      <c r="D104" s="48"/>
      <c r="E104" s="70"/>
      <c r="F104" s="69" t="str">
        <f t="shared" si="3"/>
        <v/>
      </c>
      <c r="G104" s="78"/>
      <c r="H104" s="66"/>
      <c r="I104" s="53"/>
      <c r="J104" s="62"/>
      <c r="K104" s="48"/>
      <c r="L104" s="63"/>
      <c r="M104" s="63"/>
      <c r="N104" s="63"/>
      <c r="O104" s="62"/>
      <c r="P104" s="49"/>
      <c r="Q104" s="49"/>
      <c r="R104" s="49"/>
      <c r="S104" s="49"/>
      <c r="T104" s="47"/>
      <c r="U104" s="82"/>
      <c r="V104" s="79" t="s">
        <v>180</v>
      </c>
      <c r="W104" s="85"/>
      <c r="X104" s="79" t="s">
        <v>180</v>
      </c>
      <c r="Y104" s="82"/>
      <c r="Z104" s="27">
        <f t="shared" si="5"/>
        <v>0</v>
      </c>
      <c r="AA104" s="55"/>
      <c r="AB104" s="46"/>
      <c r="AC104" s="19" t="str">
        <f>IF(P104="","",IF(G104="一般",VLOOKUP(P104,'クラスデータ '!$A$3:$D$83,2,FALSE),IF(G104="大学生",VLOOKUP(P104,'クラスデータ '!$A$3:$D$83,3,FALSE),IF(G104="高校生以下",VLOOKUP(P104,'クラスデータ '!$A$3:$D$83,4,FALSE)," "))))</f>
        <v/>
      </c>
      <c r="AD104" s="19" t="str">
        <f>IF($S104="","",VLOOKUP($S104,リスト!$E$2:$F$3,2,FALSE))</f>
        <v/>
      </c>
      <c r="AE104" s="41" t="str">
        <f t="shared" si="4"/>
        <v/>
      </c>
    </row>
    <row r="105" spans="1:31" x14ac:dyDescent="0.2">
      <c r="A105" s="60">
        <v>102</v>
      </c>
      <c r="B105" s="58"/>
      <c r="C105" s="54"/>
      <c r="D105" s="48"/>
      <c r="E105" s="70"/>
      <c r="F105" s="69" t="str">
        <f t="shared" si="3"/>
        <v/>
      </c>
      <c r="G105" s="78"/>
      <c r="H105" s="66"/>
      <c r="I105" s="53"/>
      <c r="J105" s="62"/>
      <c r="K105" s="48"/>
      <c r="L105" s="63"/>
      <c r="M105" s="63"/>
      <c r="N105" s="63"/>
      <c r="O105" s="62"/>
      <c r="P105" s="49"/>
      <c r="Q105" s="49"/>
      <c r="R105" s="49"/>
      <c r="S105" s="49"/>
      <c r="T105" s="47"/>
      <c r="U105" s="82"/>
      <c r="V105" s="79" t="s">
        <v>180</v>
      </c>
      <c r="W105" s="85"/>
      <c r="X105" s="79" t="s">
        <v>180</v>
      </c>
      <c r="Y105" s="82"/>
      <c r="Z105" s="27">
        <f t="shared" si="5"/>
        <v>0</v>
      </c>
      <c r="AA105" s="55"/>
      <c r="AB105" s="50"/>
      <c r="AC105" s="19" t="str">
        <f>IF(P105="","",IF(G105="一般",VLOOKUP(P105,'クラスデータ '!$A$3:$D$83,2,FALSE),IF(G105="大学生",VLOOKUP(P105,'クラスデータ '!$A$3:$D$83,3,FALSE),IF(G105="高校生以下",VLOOKUP(P105,'クラスデータ '!$A$3:$D$83,4,FALSE)," "))))</f>
        <v/>
      </c>
      <c r="AD105" s="19" t="str">
        <f>IF($S105="","",VLOOKUP($S105,リスト!$E$2:$F$3,2,FALSE))</f>
        <v/>
      </c>
      <c r="AE105" s="41" t="str">
        <f t="shared" si="4"/>
        <v/>
      </c>
    </row>
    <row r="106" spans="1:31" x14ac:dyDescent="0.2">
      <c r="A106" s="60">
        <v>103</v>
      </c>
      <c r="B106" s="58"/>
      <c r="C106" s="54"/>
      <c r="D106" s="48"/>
      <c r="E106" s="70"/>
      <c r="F106" s="69" t="str">
        <f t="shared" si="3"/>
        <v/>
      </c>
      <c r="G106" s="78"/>
      <c r="H106" s="66"/>
      <c r="I106" s="53"/>
      <c r="J106" s="62"/>
      <c r="K106" s="48"/>
      <c r="L106" s="63"/>
      <c r="M106" s="63"/>
      <c r="N106" s="63"/>
      <c r="O106" s="62"/>
      <c r="P106" s="49"/>
      <c r="Q106" s="49"/>
      <c r="R106" s="49"/>
      <c r="S106" s="49"/>
      <c r="T106" s="47"/>
      <c r="U106" s="82"/>
      <c r="V106" s="79" t="s">
        <v>180</v>
      </c>
      <c r="W106" s="85"/>
      <c r="X106" s="79" t="s">
        <v>180</v>
      </c>
      <c r="Y106" s="82"/>
      <c r="Z106" s="27">
        <f t="shared" si="5"/>
        <v>0</v>
      </c>
      <c r="AA106" s="55"/>
      <c r="AB106" s="46"/>
      <c r="AC106" s="19" t="str">
        <f>IF(P106="","",IF(G106="一般",VLOOKUP(P106,'クラスデータ '!$A$3:$D$83,2,FALSE),IF(G106="大学生",VLOOKUP(P106,'クラスデータ '!$A$3:$D$83,3,FALSE),IF(G106="高校生以下",VLOOKUP(P106,'クラスデータ '!$A$3:$D$83,4,FALSE)," "))))</f>
        <v/>
      </c>
      <c r="AD106" s="19" t="str">
        <f>IF($S106="","",VLOOKUP($S106,リスト!$E$2:$F$3,2,FALSE))</f>
        <v/>
      </c>
      <c r="AE106" s="41" t="str">
        <f t="shared" si="4"/>
        <v/>
      </c>
    </row>
    <row r="107" spans="1:31" x14ac:dyDescent="0.2">
      <c r="A107" s="60">
        <v>104</v>
      </c>
      <c r="B107" s="58"/>
      <c r="C107" s="54"/>
      <c r="D107" s="48"/>
      <c r="E107" s="70"/>
      <c r="F107" s="69" t="str">
        <f t="shared" si="3"/>
        <v/>
      </c>
      <c r="G107" s="78"/>
      <c r="H107" s="66"/>
      <c r="I107" s="53"/>
      <c r="J107" s="62"/>
      <c r="K107" s="48"/>
      <c r="L107" s="63"/>
      <c r="M107" s="63"/>
      <c r="N107" s="63"/>
      <c r="O107" s="62"/>
      <c r="P107" s="49"/>
      <c r="Q107" s="49"/>
      <c r="R107" s="49"/>
      <c r="S107" s="49"/>
      <c r="T107" s="47"/>
      <c r="U107" s="82"/>
      <c r="V107" s="79" t="s">
        <v>180</v>
      </c>
      <c r="W107" s="85"/>
      <c r="X107" s="79" t="s">
        <v>180</v>
      </c>
      <c r="Y107" s="82"/>
      <c r="Z107" s="27">
        <f t="shared" si="5"/>
        <v>0</v>
      </c>
      <c r="AA107" s="55"/>
      <c r="AB107" s="50"/>
      <c r="AC107" s="19" t="str">
        <f>IF(P107="","",IF(G107="一般",VLOOKUP(P107,'クラスデータ '!$A$3:$D$83,2,FALSE),IF(G107="大学生",VLOOKUP(P107,'クラスデータ '!$A$3:$D$83,3,FALSE),IF(G107="高校生以下",VLOOKUP(P107,'クラスデータ '!$A$3:$D$83,4,FALSE)," "))))</f>
        <v/>
      </c>
      <c r="AD107" s="19" t="str">
        <f>IF($S107="","",VLOOKUP($S107,リスト!$E$2:$F$3,2,FALSE))</f>
        <v/>
      </c>
      <c r="AE107" s="41" t="str">
        <f t="shared" si="4"/>
        <v/>
      </c>
    </row>
    <row r="108" spans="1:31" x14ac:dyDescent="0.2">
      <c r="A108" s="60">
        <v>105</v>
      </c>
      <c r="B108" s="58"/>
      <c r="C108" s="54"/>
      <c r="D108" s="48"/>
      <c r="E108" s="70"/>
      <c r="F108" s="69" t="str">
        <f t="shared" si="3"/>
        <v/>
      </c>
      <c r="G108" s="78"/>
      <c r="H108" s="66"/>
      <c r="I108" s="53"/>
      <c r="J108" s="62"/>
      <c r="K108" s="48"/>
      <c r="L108" s="63"/>
      <c r="M108" s="63"/>
      <c r="N108" s="63"/>
      <c r="O108" s="62"/>
      <c r="P108" s="49"/>
      <c r="Q108" s="49"/>
      <c r="R108" s="49"/>
      <c r="S108" s="49"/>
      <c r="T108" s="47"/>
      <c r="U108" s="82"/>
      <c r="V108" s="79" t="s">
        <v>180</v>
      </c>
      <c r="W108" s="85"/>
      <c r="X108" s="79" t="s">
        <v>180</v>
      </c>
      <c r="Y108" s="82"/>
      <c r="Z108" s="27">
        <f t="shared" si="5"/>
        <v>0</v>
      </c>
      <c r="AA108" s="55"/>
      <c r="AB108" s="46"/>
      <c r="AC108" s="19" t="str">
        <f>IF(P108="","",IF(G108="一般",VLOOKUP(P108,'クラスデータ '!$A$3:$D$83,2,FALSE),IF(G108="大学生",VLOOKUP(P108,'クラスデータ '!$A$3:$D$83,3,FALSE),IF(G108="高校生以下",VLOOKUP(P108,'クラスデータ '!$A$3:$D$83,4,FALSE)," "))))</f>
        <v/>
      </c>
      <c r="AD108" s="19" t="str">
        <f>IF($S108="","",VLOOKUP($S108,リスト!$E$2:$F$3,2,FALSE))</f>
        <v/>
      </c>
      <c r="AE108" s="41" t="str">
        <f t="shared" si="4"/>
        <v/>
      </c>
    </row>
    <row r="109" spans="1:31" x14ac:dyDescent="0.2">
      <c r="A109" s="60">
        <v>106</v>
      </c>
      <c r="B109" s="58"/>
      <c r="C109" s="54"/>
      <c r="D109" s="48"/>
      <c r="E109" s="70"/>
      <c r="F109" s="69" t="str">
        <f t="shared" si="3"/>
        <v/>
      </c>
      <c r="G109" s="78"/>
      <c r="H109" s="66"/>
      <c r="I109" s="53"/>
      <c r="J109" s="62"/>
      <c r="K109" s="48"/>
      <c r="L109" s="63"/>
      <c r="M109" s="63"/>
      <c r="N109" s="63"/>
      <c r="O109" s="62"/>
      <c r="P109" s="49"/>
      <c r="Q109" s="49"/>
      <c r="R109" s="49"/>
      <c r="S109" s="49"/>
      <c r="T109" s="47"/>
      <c r="U109" s="82"/>
      <c r="V109" s="79" t="s">
        <v>180</v>
      </c>
      <c r="W109" s="85"/>
      <c r="X109" s="79" t="s">
        <v>180</v>
      </c>
      <c r="Y109" s="82"/>
      <c r="Z109" s="27">
        <f t="shared" si="5"/>
        <v>0</v>
      </c>
      <c r="AA109" s="55"/>
      <c r="AB109" s="50"/>
      <c r="AC109" s="19" t="str">
        <f>IF(P109="","",IF(G109="一般",VLOOKUP(P109,'クラスデータ '!$A$3:$D$83,2,FALSE),IF(G109="大学生",VLOOKUP(P109,'クラスデータ '!$A$3:$D$83,3,FALSE),IF(G109="高校生以下",VLOOKUP(P109,'クラスデータ '!$A$3:$D$83,4,FALSE)," "))))</f>
        <v/>
      </c>
      <c r="AD109" s="19" t="str">
        <f>IF($S109="","",VLOOKUP($S109,リスト!$E$2:$F$3,2,FALSE))</f>
        <v/>
      </c>
      <c r="AE109" s="41" t="str">
        <f t="shared" si="4"/>
        <v/>
      </c>
    </row>
    <row r="110" spans="1:31" x14ac:dyDescent="0.2">
      <c r="A110" s="60">
        <v>107</v>
      </c>
      <c r="B110" s="58"/>
      <c r="C110" s="54"/>
      <c r="D110" s="48"/>
      <c r="E110" s="70"/>
      <c r="F110" s="69" t="str">
        <f t="shared" si="3"/>
        <v/>
      </c>
      <c r="G110" s="78"/>
      <c r="H110" s="66"/>
      <c r="I110" s="53"/>
      <c r="J110" s="62"/>
      <c r="K110" s="48"/>
      <c r="L110" s="63"/>
      <c r="M110" s="63"/>
      <c r="N110" s="63"/>
      <c r="O110" s="62"/>
      <c r="P110" s="49"/>
      <c r="Q110" s="49"/>
      <c r="R110" s="49"/>
      <c r="S110" s="49"/>
      <c r="T110" s="47"/>
      <c r="U110" s="82"/>
      <c r="V110" s="79" t="s">
        <v>180</v>
      </c>
      <c r="W110" s="85"/>
      <c r="X110" s="79" t="s">
        <v>180</v>
      </c>
      <c r="Y110" s="82"/>
      <c r="Z110" s="27">
        <f t="shared" si="5"/>
        <v>0</v>
      </c>
      <c r="AA110" s="55"/>
      <c r="AB110" s="46"/>
      <c r="AC110" s="19" t="str">
        <f>IF(P110="","",IF(G110="一般",VLOOKUP(P110,'クラスデータ '!$A$3:$D$83,2,FALSE),IF(G110="大学生",VLOOKUP(P110,'クラスデータ '!$A$3:$D$83,3,FALSE),IF(G110="高校生以下",VLOOKUP(P110,'クラスデータ '!$A$3:$D$83,4,FALSE)," "))))</f>
        <v/>
      </c>
      <c r="AD110" s="19" t="str">
        <f>IF($S110="","",VLOOKUP($S110,リスト!$E$2:$F$3,2,FALSE))</f>
        <v/>
      </c>
      <c r="AE110" s="41" t="str">
        <f t="shared" si="4"/>
        <v/>
      </c>
    </row>
    <row r="111" spans="1:31" x14ac:dyDescent="0.2">
      <c r="A111" s="60">
        <v>108</v>
      </c>
      <c r="B111" s="58"/>
      <c r="C111" s="54"/>
      <c r="D111" s="48"/>
      <c r="E111" s="70"/>
      <c r="F111" s="69" t="str">
        <f t="shared" si="3"/>
        <v/>
      </c>
      <c r="G111" s="78"/>
      <c r="H111" s="66"/>
      <c r="I111" s="53"/>
      <c r="J111" s="62"/>
      <c r="K111" s="48"/>
      <c r="L111" s="63"/>
      <c r="M111" s="63"/>
      <c r="N111" s="63"/>
      <c r="O111" s="62"/>
      <c r="P111" s="49"/>
      <c r="Q111" s="49"/>
      <c r="R111" s="49"/>
      <c r="S111" s="49"/>
      <c r="T111" s="47"/>
      <c r="U111" s="82"/>
      <c r="V111" s="79" t="s">
        <v>180</v>
      </c>
      <c r="W111" s="85"/>
      <c r="X111" s="79" t="s">
        <v>180</v>
      </c>
      <c r="Y111" s="82"/>
      <c r="Z111" s="27">
        <f t="shared" si="5"/>
        <v>0</v>
      </c>
      <c r="AA111" s="55"/>
      <c r="AB111" s="50"/>
      <c r="AC111" s="19" t="str">
        <f>IF(P111="","",IF(G111="一般",VLOOKUP(P111,'クラスデータ '!$A$3:$D$83,2,FALSE),IF(G111="大学生",VLOOKUP(P111,'クラスデータ '!$A$3:$D$83,3,FALSE),IF(G111="高校生以下",VLOOKUP(P111,'クラスデータ '!$A$3:$D$83,4,FALSE)," "))))</f>
        <v/>
      </c>
      <c r="AD111" s="19" t="str">
        <f>IF($S111="","",VLOOKUP($S111,リスト!$E$2:$F$3,2,FALSE))</f>
        <v/>
      </c>
      <c r="AE111" s="41" t="str">
        <f t="shared" si="4"/>
        <v/>
      </c>
    </row>
    <row r="112" spans="1:31" x14ac:dyDescent="0.2">
      <c r="A112" s="60">
        <v>109</v>
      </c>
      <c r="B112" s="58"/>
      <c r="C112" s="54"/>
      <c r="D112" s="48"/>
      <c r="E112" s="70"/>
      <c r="F112" s="69" t="str">
        <f t="shared" si="3"/>
        <v/>
      </c>
      <c r="G112" s="78"/>
      <c r="H112" s="66"/>
      <c r="I112" s="53"/>
      <c r="J112" s="62"/>
      <c r="K112" s="48"/>
      <c r="L112" s="63"/>
      <c r="M112" s="63"/>
      <c r="N112" s="63"/>
      <c r="O112" s="62"/>
      <c r="P112" s="49"/>
      <c r="Q112" s="49"/>
      <c r="R112" s="49"/>
      <c r="S112" s="49"/>
      <c r="T112" s="47"/>
      <c r="U112" s="82"/>
      <c r="V112" s="79" t="s">
        <v>180</v>
      </c>
      <c r="W112" s="85"/>
      <c r="X112" s="79" t="s">
        <v>180</v>
      </c>
      <c r="Y112" s="82"/>
      <c r="Z112" s="27">
        <f t="shared" si="5"/>
        <v>0</v>
      </c>
      <c r="AA112" s="55"/>
      <c r="AB112" s="46"/>
      <c r="AC112" s="19" t="str">
        <f>IF(P112="","",IF(G112="一般",VLOOKUP(P112,'クラスデータ '!$A$3:$D$83,2,FALSE),IF(G112="大学生",VLOOKUP(P112,'クラスデータ '!$A$3:$D$83,3,FALSE),IF(G112="高校生以下",VLOOKUP(P112,'クラスデータ '!$A$3:$D$83,4,FALSE)," "))))</f>
        <v/>
      </c>
      <c r="AD112" s="19" t="str">
        <f>IF($S112="","",VLOOKUP($S112,リスト!$E$2:$F$3,2,FALSE))</f>
        <v/>
      </c>
      <c r="AE112" s="41" t="str">
        <f t="shared" si="4"/>
        <v/>
      </c>
    </row>
    <row r="113" spans="1:31" x14ac:dyDescent="0.2">
      <c r="A113" s="60">
        <v>110</v>
      </c>
      <c r="B113" s="58"/>
      <c r="C113" s="54"/>
      <c r="D113" s="48"/>
      <c r="E113" s="70"/>
      <c r="F113" s="69" t="str">
        <f t="shared" si="3"/>
        <v/>
      </c>
      <c r="G113" s="78"/>
      <c r="H113" s="66"/>
      <c r="I113" s="53"/>
      <c r="J113" s="62"/>
      <c r="K113" s="48"/>
      <c r="L113" s="63"/>
      <c r="M113" s="63"/>
      <c r="N113" s="63"/>
      <c r="O113" s="62"/>
      <c r="P113" s="49"/>
      <c r="Q113" s="49"/>
      <c r="R113" s="49"/>
      <c r="S113" s="49"/>
      <c r="T113" s="47"/>
      <c r="U113" s="82"/>
      <c r="V113" s="79" t="s">
        <v>180</v>
      </c>
      <c r="W113" s="85"/>
      <c r="X113" s="79" t="s">
        <v>180</v>
      </c>
      <c r="Y113" s="82"/>
      <c r="Z113" s="27">
        <f t="shared" si="5"/>
        <v>0</v>
      </c>
      <c r="AA113" s="55"/>
      <c r="AB113" s="50"/>
      <c r="AC113" s="19" t="str">
        <f>IF(P113="","",IF(G113="一般",VLOOKUP(P113,'クラスデータ '!$A$3:$D$83,2,FALSE),IF(G113="大学生",VLOOKUP(P113,'クラスデータ '!$A$3:$D$83,3,FALSE),IF(G113="高校生以下",VLOOKUP(P113,'クラスデータ '!$A$3:$D$83,4,FALSE)," "))))</f>
        <v/>
      </c>
      <c r="AD113" s="19" t="str">
        <f>IF($S113="","",VLOOKUP($S113,リスト!$E$2:$F$3,2,FALSE))</f>
        <v/>
      </c>
      <c r="AE113" s="41" t="str">
        <f t="shared" si="4"/>
        <v/>
      </c>
    </row>
    <row r="114" spans="1:31" x14ac:dyDescent="0.2">
      <c r="A114" s="60">
        <v>111</v>
      </c>
      <c r="B114" s="58"/>
      <c r="C114" s="54"/>
      <c r="D114" s="48"/>
      <c r="E114" s="70"/>
      <c r="F114" s="69" t="str">
        <f t="shared" si="3"/>
        <v/>
      </c>
      <c r="G114" s="78"/>
      <c r="H114" s="66"/>
      <c r="I114" s="53"/>
      <c r="J114" s="62"/>
      <c r="K114" s="48"/>
      <c r="L114" s="63"/>
      <c r="M114" s="63"/>
      <c r="N114" s="63"/>
      <c r="O114" s="62"/>
      <c r="P114" s="49"/>
      <c r="Q114" s="49"/>
      <c r="R114" s="49"/>
      <c r="S114" s="49"/>
      <c r="T114" s="47"/>
      <c r="U114" s="82"/>
      <c r="V114" s="79" t="s">
        <v>180</v>
      </c>
      <c r="W114" s="85"/>
      <c r="X114" s="79" t="s">
        <v>180</v>
      </c>
      <c r="Y114" s="82"/>
      <c r="Z114" s="27">
        <f t="shared" si="5"/>
        <v>0</v>
      </c>
      <c r="AA114" s="55"/>
      <c r="AB114" s="46"/>
      <c r="AC114" s="19" t="str">
        <f>IF(P114="","",IF(G114="一般",VLOOKUP(P114,'クラスデータ '!$A$3:$D$83,2,FALSE),IF(G114="大学生",VLOOKUP(P114,'クラスデータ '!$A$3:$D$83,3,FALSE),IF(G114="高校生以下",VLOOKUP(P114,'クラスデータ '!$A$3:$D$83,4,FALSE)," "))))</f>
        <v/>
      </c>
      <c r="AD114" s="19" t="str">
        <f>IF($S114="","",VLOOKUP($S114,リスト!$E$2:$F$3,2,FALSE))</f>
        <v/>
      </c>
      <c r="AE114" s="41" t="str">
        <f t="shared" si="4"/>
        <v/>
      </c>
    </row>
    <row r="115" spans="1:31" x14ac:dyDescent="0.2">
      <c r="A115" s="60">
        <v>112</v>
      </c>
      <c r="B115" s="58"/>
      <c r="C115" s="54"/>
      <c r="D115" s="48"/>
      <c r="E115" s="70"/>
      <c r="F115" s="69" t="str">
        <f t="shared" si="3"/>
        <v/>
      </c>
      <c r="G115" s="78"/>
      <c r="H115" s="66"/>
      <c r="I115" s="53"/>
      <c r="J115" s="62"/>
      <c r="K115" s="48"/>
      <c r="L115" s="63"/>
      <c r="M115" s="63"/>
      <c r="N115" s="63"/>
      <c r="O115" s="62"/>
      <c r="P115" s="49"/>
      <c r="Q115" s="49"/>
      <c r="R115" s="49"/>
      <c r="S115" s="49"/>
      <c r="T115" s="47"/>
      <c r="U115" s="82"/>
      <c r="V115" s="79" t="s">
        <v>180</v>
      </c>
      <c r="W115" s="85"/>
      <c r="X115" s="79" t="s">
        <v>180</v>
      </c>
      <c r="Y115" s="82"/>
      <c r="Z115" s="27">
        <f t="shared" si="5"/>
        <v>0</v>
      </c>
      <c r="AA115" s="55"/>
      <c r="AB115" s="50"/>
      <c r="AC115" s="19" t="str">
        <f>IF(P115="","",IF(G115="一般",VLOOKUP(P115,'クラスデータ '!$A$3:$D$83,2,FALSE),IF(G115="大学生",VLOOKUP(P115,'クラスデータ '!$A$3:$D$83,3,FALSE),IF(G115="高校生以下",VLOOKUP(P115,'クラスデータ '!$A$3:$D$83,4,FALSE)," "))))</f>
        <v/>
      </c>
      <c r="AD115" s="19" t="str">
        <f>IF($S115="","",VLOOKUP($S115,リスト!$E$2:$F$3,2,FALSE))</f>
        <v/>
      </c>
      <c r="AE115" s="41" t="str">
        <f t="shared" si="4"/>
        <v/>
      </c>
    </row>
    <row r="116" spans="1:31" x14ac:dyDescent="0.2">
      <c r="A116" s="60">
        <v>113</v>
      </c>
      <c r="B116" s="58"/>
      <c r="C116" s="54"/>
      <c r="D116" s="48"/>
      <c r="E116" s="70"/>
      <c r="F116" s="69" t="str">
        <f t="shared" si="3"/>
        <v/>
      </c>
      <c r="G116" s="78"/>
      <c r="H116" s="66"/>
      <c r="I116" s="53"/>
      <c r="J116" s="62"/>
      <c r="K116" s="48"/>
      <c r="L116" s="63"/>
      <c r="M116" s="63"/>
      <c r="N116" s="63"/>
      <c r="O116" s="62"/>
      <c r="P116" s="49"/>
      <c r="Q116" s="49"/>
      <c r="R116" s="49"/>
      <c r="S116" s="49"/>
      <c r="T116" s="47"/>
      <c r="U116" s="82"/>
      <c r="V116" s="79" t="s">
        <v>180</v>
      </c>
      <c r="W116" s="85"/>
      <c r="X116" s="79" t="s">
        <v>180</v>
      </c>
      <c r="Y116" s="82"/>
      <c r="Z116" s="27">
        <f t="shared" si="5"/>
        <v>0</v>
      </c>
      <c r="AA116" s="55"/>
      <c r="AB116" s="46"/>
      <c r="AC116" s="19" t="str">
        <f>IF(P116="","",IF(G116="一般",VLOOKUP(P116,'クラスデータ '!$A$3:$D$83,2,FALSE),IF(G116="大学生",VLOOKUP(P116,'クラスデータ '!$A$3:$D$83,3,FALSE),IF(G116="高校生以下",VLOOKUP(P116,'クラスデータ '!$A$3:$D$83,4,FALSE)," "))))</f>
        <v/>
      </c>
      <c r="AD116" s="19" t="str">
        <f>IF($S116="","",VLOOKUP($S116,リスト!$E$2:$F$3,2,FALSE))</f>
        <v/>
      </c>
      <c r="AE116" s="41" t="str">
        <f t="shared" si="4"/>
        <v/>
      </c>
    </row>
    <row r="117" spans="1:31" x14ac:dyDescent="0.2">
      <c r="A117" s="60">
        <v>114</v>
      </c>
      <c r="B117" s="58"/>
      <c r="C117" s="54"/>
      <c r="D117" s="48"/>
      <c r="E117" s="70"/>
      <c r="F117" s="69" t="str">
        <f t="shared" si="3"/>
        <v/>
      </c>
      <c r="G117" s="78"/>
      <c r="H117" s="66"/>
      <c r="I117" s="53"/>
      <c r="J117" s="62"/>
      <c r="K117" s="48"/>
      <c r="L117" s="63"/>
      <c r="M117" s="63"/>
      <c r="N117" s="63"/>
      <c r="O117" s="62"/>
      <c r="P117" s="49"/>
      <c r="Q117" s="49"/>
      <c r="R117" s="49"/>
      <c r="S117" s="49"/>
      <c r="T117" s="47"/>
      <c r="U117" s="82"/>
      <c r="V117" s="79" t="s">
        <v>180</v>
      </c>
      <c r="W117" s="85"/>
      <c r="X117" s="79" t="s">
        <v>180</v>
      </c>
      <c r="Y117" s="82"/>
      <c r="Z117" s="27">
        <f t="shared" si="5"/>
        <v>0</v>
      </c>
      <c r="AA117" s="55"/>
      <c r="AB117" s="50"/>
      <c r="AC117" s="19" t="str">
        <f>IF(P117="","",IF(G117="一般",VLOOKUP(P117,'クラスデータ '!$A$3:$D$83,2,FALSE),IF(G117="大学生",VLOOKUP(P117,'クラスデータ '!$A$3:$D$83,3,FALSE),IF(G117="高校生以下",VLOOKUP(P117,'クラスデータ '!$A$3:$D$83,4,FALSE)," "))))</f>
        <v/>
      </c>
      <c r="AD117" s="19" t="str">
        <f>IF($S117="","",VLOOKUP($S117,リスト!$E$2:$F$3,2,FALSE))</f>
        <v/>
      </c>
      <c r="AE117" s="41" t="str">
        <f t="shared" si="4"/>
        <v/>
      </c>
    </row>
    <row r="118" spans="1:31" x14ac:dyDescent="0.2">
      <c r="A118" s="60">
        <v>115</v>
      </c>
      <c r="B118" s="58"/>
      <c r="C118" s="54"/>
      <c r="D118" s="48"/>
      <c r="E118" s="70"/>
      <c r="F118" s="69" t="str">
        <f t="shared" si="3"/>
        <v/>
      </c>
      <c r="G118" s="78"/>
      <c r="H118" s="66"/>
      <c r="I118" s="53"/>
      <c r="J118" s="62"/>
      <c r="K118" s="48"/>
      <c r="L118" s="63"/>
      <c r="M118" s="63"/>
      <c r="N118" s="63"/>
      <c r="O118" s="62"/>
      <c r="P118" s="49"/>
      <c r="Q118" s="49"/>
      <c r="R118" s="49"/>
      <c r="S118" s="49"/>
      <c r="T118" s="47"/>
      <c r="U118" s="82"/>
      <c r="V118" s="79" t="s">
        <v>180</v>
      </c>
      <c r="W118" s="85"/>
      <c r="X118" s="79" t="s">
        <v>180</v>
      </c>
      <c r="Y118" s="82"/>
      <c r="Z118" s="27">
        <f t="shared" si="5"/>
        <v>0</v>
      </c>
      <c r="AA118" s="55"/>
      <c r="AB118" s="46"/>
      <c r="AC118" s="19" t="str">
        <f>IF(P118="","",IF(G118="一般",VLOOKUP(P118,'クラスデータ '!$A$3:$D$83,2,FALSE),IF(G118="大学生",VLOOKUP(P118,'クラスデータ '!$A$3:$D$83,3,FALSE),IF(G118="高校生以下",VLOOKUP(P118,'クラスデータ '!$A$3:$D$83,4,FALSE)," "))))</f>
        <v/>
      </c>
      <c r="AD118" s="19" t="str">
        <f>IF($S118="","",VLOOKUP($S118,リスト!$E$2:$F$3,2,FALSE))</f>
        <v/>
      </c>
      <c r="AE118" s="41" t="str">
        <f t="shared" si="4"/>
        <v/>
      </c>
    </row>
    <row r="119" spans="1:31" x14ac:dyDescent="0.2">
      <c r="A119" s="60">
        <v>116</v>
      </c>
      <c r="B119" s="58"/>
      <c r="C119" s="54"/>
      <c r="D119" s="48"/>
      <c r="E119" s="70"/>
      <c r="F119" s="69" t="str">
        <f t="shared" si="3"/>
        <v/>
      </c>
      <c r="G119" s="78"/>
      <c r="H119" s="66"/>
      <c r="I119" s="53"/>
      <c r="J119" s="62"/>
      <c r="K119" s="48"/>
      <c r="L119" s="63"/>
      <c r="M119" s="63"/>
      <c r="N119" s="63"/>
      <c r="O119" s="62"/>
      <c r="P119" s="49"/>
      <c r="Q119" s="49"/>
      <c r="R119" s="49"/>
      <c r="S119" s="49"/>
      <c r="T119" s="47"/>
      <c r="U119" s="82"/>
      <c r="V119" s="79" t="s">
        <v>180</v>
      </c>
      <c r="W119" s="85"/>
      <c r="X119" s="79" t="s">
        <v>180</v>
      </c>
      <c r="Y119" s="82"/>
      <c r="Z119" s="27">
        <f t="shared" si="5"/>
        <v>0</v>
      </c>
      <c r="AA119" s="55"/>
      <c r="AB119" s="50"/>
      <c r="AC119" s="19" t="str">
        <f>IF(P119="","",IF(G119="一般",VLOOKUP(P119,'クラスデータ '!$A$3:$D$83,2,FALSE),IF(G119="大学生",VLOOKUP(P119,'クラスデータ '!$A$3:$D$83,3,FALSE),IF(G119="高校生以下",VLOOKUP(P119,'クラスデータ '!$A$3:$D$83,4,FALSE)," "))))</f>
        <v/>
      </c>
      <c r="AD119" s="19" t="str">
        <f>IF($S119="","",VLOOKUP($S119,リスト!$E$2:$F$3,2,FALSE))</f>
        <v/>
      </c>
      <c r="AE119" s="41" t="str">
        <f t="shared" si="4"/>
        <v/>
      </c>
    </row>
    <row r="120" spans="1:31" x14ac:dyDescent="0.2">
      <c r="A120" s="60">
        <v>117</v>
      </c>
      <c r="B120" s="58"/>
      <c r="C120" s="54"/>
      <c r="D120" s="48"/>
      <c r="E120" s="70"/>
      <c r="F120" s="69" t="str">
        <f t="shared" si="3"/>
        <v/>
      </c>
      <c r="G120" s="78"/>
      <c r="H120" s="66"/>
      <c r="I120" s="53"/>
      <c r="J120" s="62"/>
      <c r="K120" s="48"/>
      <c r="L120" s="63"/>
      <c r="M120" s="63"/>
      <c r="N120" s="63"/>
      <c r="O120" s="62"/>
      <c r="P120" s="49"/>
      <c r="Q120" s="49"/>
      <c r="R120" s="49"/>
      <c r="S120" s="49"/>
      <c r="T120" s="47"/>
      <c r="U120" s="82"/>
      <c r="V120" s="79" t="s">
        <v>180</v>
      </c>
      <c r="W120" s="85"/>
      <c r="X120" s="79" t="s">
        <v>180</v>
      </c>
      <c r="Y120" s="82"/>
      <c r="Z120" s="27">
        <f t="shared" si="5"/>
        <v>0</v>
      </c>
      <c r="AA120" s="55"/>
      <c r="AB120" s="46"/>
      <c r="AC120" s="19" t="str">
        <f>IF(P120="","",IF(G120="一般",VLOOKUP(P120,'クラスデータ '!$A$3:$D$83,2,FALSE),IF(G120="大学生",VLOOKUP(P120,'クラスデータ '!$A$3:$D$83,3,FALSE),IF(G120="高校生以下",VLOOKUP(P120,'クラスデータ '!$A$3:$D$83,4,FALSE)," "))))</f>
        <v/>
      </c>
      <c r="AD120" s="19" t="str">
        <f>IF($S120="","",VLOOKUP($S120,リスト!$E$2:$F$3,2,FALSE))</f>
        <v/>
      </c>
      <c r="AE120" s="41" t="str">
        <f t="shared" si="4"/>
        <v/>
      </c>
    </row>
    <row r="121" spans="1:31" x14ac:dyDescent="0.2">
      <c r="A121" s="60">
        <v>118</v>
      </c>
      <c r="B121" s="58"/>
      <c r="C121" s="54"/>
      <c r="D121" s="48"/>
      <c r="E121" s="70"/>
      <c r="F121" s="69" t="str">
        <f t="shared" si="3"/>
        <v/>
      </c>
      <c r="G121" s="78"/>
      <c r="H121" s="66"/>
      <c r="I121" s="53"/>
      <c r="J121" s="62"/>
      <c r="K121" s="48"/>
      <c r="L121" s="63"/>
      <c r="M121" s="63"/>
      <c r="N121" s="63"/>
      <c r="O121" s="62"/>
      <c r="P121" s="49"/>
      <c r="Q121" s="49"/>
      <c r="R121" s="49"/>
      <c r="S121" s="49"/>
      <c r="T121" s="47"/>
      <c r="U121" s="82"/>
      <c r="V121" s="79" t="s">
        <v>180</v>
      </c>
      <c r="W121" s="85"/>
      <c r="X121" s="79" t="s">
        <v>180</v>
      </c>
      <c r="Y121" s="82"/>
      <c r="Z121" s="27">
        <f t="shared" si="5"/>
        <v>0</v>
      </c>
      <c r="AA121" s="55"/>
      <c r="AB121" s="50"/>
      <c r="AC121" s="19" t="str">
        <f>IF(P121="","",IF(G121="一般",VLOOKUP(P121,'クラスデータ '!$A$3:$D$83,2,FALSE),IF(G121="大学生",VLOOKUP(P121,'クラスデータ '!$A$3:$D$83,3,FALSE),IF(G121="高校生以下",VLOOKUP(P121,'クラスデータ '!$A$3:$D$83,4,FALSE)," "))))</f>
        <v/>
      </c>
      <c r="AD121" s="19" t="str">
        <f>IF($S121="","",VLOOKUP($S121,リスト!$E$2:$F$3,2,FALSE))</f>
        <v/>
      </c>
      <c r="AE121" s="41" t="str">
        <f t="shared" si="4"/>
        <v/>
      </c>
    </row>
    <row r="122" spans="1:31" x14ac:dyDescent="0.2">
      <c r="A122" s="60">
        <v>119</v>
      </c>
      <c r="B122" s="58"/>
      <c r="C122" s="54"/>
      <c r="D122" s="48"/>
      <c r="E122" s="70"/>
      <c r="F122" s="69" t="str">
        <f t="shared" si="3"/>
        <v/>
      </c>
      <c r="G122" s="78"/>
      <c r="H122" s="66"/>
      <c r="I122" s="53"/>
      <c r="J122" s="62"/>
      <c r="K122" s="48"/>
      <c r="L122" s="63"/>
      <c r="M122" s="63"/>
      <c r="N122" s="63"/>
      <c r="O122" s="62"/>
      <c r="P122" s="49"/>
      <c r="Q122" s="49"/>
      <c r="R122" s="49"/>
      <c r="S122" s="49"/>
      <c r="T122" s="47"/>
      <c r="U122" s="82"/>
      <c r="V122" s="79" t="s">
        <v>180</v>
      </c>
      <c r="W122" s="85"/>
      <c r="X122" s="79" t="s">
        <v>180</v>
      </c>
      <c r="Y122" s="82"/>
      <c r="Z122" s="27">
        <f t="shared" si="5"/>
        <v>0</v>
      </c>
      <c r="AA122" s="55"/>
      <c r="AB122" s="46"/>
      <c r="AC122" s="19" t="str">
        <f>IF(P122="","",IF(G122="一般",VLOOKUP(P122,'クラスデータ '!$A$3:$D$83,2,FALSE),IF(G122="大学生",VLOOKUP(P122,'クラスデータ '!$A$3:$D$83,3,FALSE),IF(G122="高校生以下",VLOOKUP(P122,'クラスデータ '!$A$3:$D$83,4,FALSE)," "))))</f>
        <v/>
      </c>
      <c r="AD122" s="19" t="str">
        <f>IF($S122="","",VLOOKUP($S122,リスト!$E$2:$F$3,2,FALSE))</f>
        <v/>
      </c>
      <c r="AE122" s="41" t="str">
        <f t="shared" si="4"/>
        <v/>
      </c>
    </row>
    <row r="123" spans="1:31" x14ac:dyDescent="0.2">
      <c r="A123" s="60">
        <v>120</v>
      </c>
      <c r="B123" s="58"/>
      <c r="C123" s="54"/>
      <c r="D123" s="48"/>
      <c r="E123" s="70"/>
      <c r="F123" s="69" t="str">
        <f t="shared" si="3"/>
        <v/>
      </c>
      <c r="G123" s="78"/>
      <c r="H123" s="66"/>
      <c r="I123" s="53"/>
      <c r="J123" s="62"/>
      <c r="K123" s="48"/>
      <c r="L123" s="63"/>
      <c r="M123" s="63"/>
      <c r="N123" s="63"/>
      <c r="O123" s="62"/>
      <c r="P123" s="49"/>
      <c r="Q123" s="49"/>
      <c r="R123" s="49"/>
      <c r="S123" s="49"/>
      <c r="T123" s="47"/>
      <c r="U123" s="82"/>
      <c r="V123" s="79" t="s">
        <v>180</v>
      </c>
      <c r="W123" s="85"/>
      <c r="X123" s="79" t="s">
        <v>180</v>
      </c>
      <c r="Y123" s="82"/>
      <c r="Z123" s="27">
        <f t="shared" si="5"/>
        <v>0</v>
      </c>
      <c r="AA123" s="55"/>
      <c r="AB123" s="50"/>
      <c r="AC123" s="19" t="str">
        <f>IF(P123="","",IF(G123="一般",VLOOKUP(P123,'クラスデータ '!$A$3:$D$83,2,FALSE),IF(G123="大学生",VLOOKUP(P123,'クラスデータ '!$A$3:$D$83,3,FALSE),IF(G123="高校生以下",VLOOKUP(P123,'クラスデータ '!$A$3:$D$83,4,FALSE)," "))))</f>
        <v/>
      </c>
      <c r="AD123" s="19" t="str">
        <f>IF($S123="","",VLOOKUP($S123,リスト!$E$2:$F$3,2,FALSE))</f>
        <v/>
      </c>
      <c r="AE123" s="41" t="str">
        <f t="shared" si="4"/>
        <v/>
      </c>
    </row>
    <row r="124" spans="1:31" x14ac:dyDescent="0.2">
      <c r="A124" s="60">
        <v>121</v>
      </c>
      <c r="B124" s="58"/>
      <c r="C124" s="54"/>
      <c r="D124" s="48"/>
      <c r="E124" s="70"/>
      <c r="F124" s="69" t="str">
        <f t="shared" si="3"/>
        <v/>
      </c>
      <c r="G124" s="78"/>
      <c r="H124" s="66"/>
      <c r="I124" s="53"/>
      <c r="J124" s="62"/>
      <c r="K124" s="48"/>
      <c r="L124" s="63"/>
      <c r="M124" s="63"/>
      <c r="N124" s="63"/>
      <c r="O124" s="62"/>
      <c r="P124" s="49"/>
      <c r="Q124" s="49"/>
      <c r="R124" s="49"/>
      <c r="S124" s="49"/>
      <c r="T124" s="47"/>
      <c r="U124" s="82"/>
      <c r="V124" s="79" t="s">
        <v>180</v>
      </c>
      <c r="W124" s="85"/>
      <c r="X124" s="79" t="s">
        <v>180</v>
      </c>
      <c r="Y124" s="82"/>
      <c r="Z124" s="27">
        <f t="shared" si="5"/>
        <v>0</v>
      </c>
      <c r="AA124" s="55"/>
      <c r="AB124" s="46"/>
      <c r="AC124" s="19" t="str">
        <f>IF(P124="","",IF(G124="一般",VLOOKUP(P124,'クラスデータ '!$A$3:$D$83,2,FALSE),IF(G124="大学生",VLOOKUP(P124,'クラスデータ '!$A$3:$D$83,3,FALSE),IF(G124="高校生以下",VLOOKUP(P124,'クラスデータ '!$A$3:$D$83,4,FALSE)," "))))</f>
        <v/>
      </c>
      <c r="AD124" s="19" t="str">
        <f>IF($S124="","",VLOOKUP($S124,リスト!$E$2:$F$3,2,FALSE))</f>
        <v/>
      </c>
      <c r="AE124" s="41" t="str">
        <f t="shared" si="4"/>
        <v/>
      </c>
    </row>
    <row r="125" spans="1:31" x14ac:dyDescent="0.2">
      <c r="A125" s="60">
        <v>122</v>
      </c>
      <c r="B125" s="58"/>
      <c r="C125" s="54"/>
      <c r="D125" s="48"/>
      <c r="E125" s="70"/>
      <c r="F125" s="69" t="str">
        <f t="shared" si="3"/>
        <v/>
      </c>
      <c r="G125" s="78"/>
      <c r="H125" s="66"/>
      <c r="I125" s="53"/>
      <c r="J125" s="62"/>
      <c r="K125" s="48"/>
      <c r="L125" s="63"/>
      <c r="M125" s="63"/>
      <c r="N125" s="63"/>
      <c r="O125" s="62"/>
      <c r="P125" s="49"/>
      <c r="Q125" s="49"/>
      <c r="R125" s="49"/>
      <c r="S125" s="49"/>
      <c r="T125" s="47"/>
      <c r="U125" s="82"/>
      <c r="V125" s="79" t="s">
        <v>180</v>
      </c>
      <c r="W125" s="85"/>
      <c r="X125" s="79" t="s">
        <v>180</v>
      </c>
      <c r="Y125" s="82"/>
      <c r="Z125" s="27">
        <f t="shared" si="5"/>
        <v>0</v>
      </c>
      <c r="AA125" s="55"/>
      <c r="AB125" s="50"/>
      <c r="AC125" s="19" t="str">
        <f>IF(P125="","",IF(G125="一般",VLOOKUP(P125,'クラスデータ '!$A$3:$D$83,2,FALSE),IF(G125="大学生",VLOOKUP(P125,'クラスデータ '!$A$3:$D$83,3,FALSE),IF(G125="高校生以下",VLOOKUP(P125,'クラスデータ '!$A$3:$D$83,4,FALSE)," "))))</f>
        <v/>
      </c>
      <c r="AD125" s="19" t="str">
        <f>IF($S125="","",VLOOKUP($S125,リスト!$E$2:$F$3,2,FALSE))</f>
        <v/>
      </c>
      <c r="AE125" s="41" t="str">
        <f t="shared" si="4"/>
        <v/>
      </c>
    </row>
    <row r="126" spans="1:31" x14ac:dyDescent="0.2">
      <c r="A126" s="60">
        <v>123</v>
      </c>
      <c r="B126" s="58"/>
      <c r="C126" s="54"/>
      <c r="D126" s="48"/>
      <c r="E126" s="70"/>
      <c r="F126" s="69" t="str">
        <f t="shared" si="3"/>
        <v/>
      </c>
      <c r="G126" s="78"/>
      <c r="H126" s="66"/>
      <c r="I126" s="53"/>
      <c r="J126" s="62"/>
      <c r="K126" s="48"/>
      <c r="L126" s="63"/>
      <c r="M126" s="63"/>
      <c r="N126" s="63"/>
      <c r="O126" s="62"/>
      <c r="P126" s="49"/>
      <c r="Q126" s="49"/>
      <c r="R126" s="49"/>
      <c r="S126" s="49"/>
      <c r="T126" s="47"/>
      <c r="U126" s="82"/>
      <c r="V126" s="79" t="s">
        <v>180</v>
      </c>
      <c r="W126" s="85"/>
      <c r="X126" s="79" t="s">
        <v>180</v>
      </c>
      <c r="Y126" s="82"/>
      <c r="Z126" s="27">
        <f t="shared" si="5"/>
        <v>0</v>
      </c>
      <c r="AA126" s="55"/>
      <c r="AB126" s="46"/>
      <c r="AC126" s="19" t="str">
        <f>IF(P126="","",IF(G126="一般",VLOOKUP(P126,'クラスデータ '!$A$3:$D$83,2,FALSE),IF(G126="大学生",VLOOKUP(P126,'クラスデータ '!$A$3:$D$83,3,FALSE),IF(G126="高校生以下",VLOOKUP(P126,'クラスデータ '!$A$3:$D$83,4,FALSE)," "))))</f>
        <v/>
      </c>
      <c r="AD126" s="19" t="str">
        <f>IF($S126="","",VLOOKUP($S126,リスト!$E$2:$F$3,2,FALSE))</f>
        <v/>
      </c>
      <c r="AE126" s="41" t="str">
        <f t="shared" si="4"/>
        <v/>
      </c>
    </row>
    <row r="127" spans="1:31" x14ac:dyDescent="0.2">
      <c r="A127" s="60">
        <v>124</v>
      </c>
      <c r="B127" s="58"/>
      <c r="C127" s="54"/>
      <c r="D127" s="48"/>
      <c r="E127" s="70"/>
      <c r="F127" s="69" t="str">
        <f t="shared" si="3"/>
        <v/>
      </c>
      <c r="G127" s="78"/>
      <c r="H127" s="66"/>
      <c r="I127" s="53"/>
      <c r="J127" s="62"/>
      <c r="K127" s="48"/>
      <c r="L127" s="63"/>
      <c r="M127" s="63"/>
      <c r="N127" s="63"/>
      <c r="O127" s="62"/>
      <c r="P127" s="49"/>
      <c r="Q127" s="49"/>
      <c r="R127" s="49"/>
      <c r="S127" s="49"/>
      <c r="T127" s="47"/>
      <c r="U127" s="82"/>
      <c r="V127" s="79" t="s">
        <v>180</v>
      </c>
      <c r="W127" s="85"/>
      <c r="X127" s="79" t="s">
        <v>180</v>
      </c>
      <c r="Y127" s="82"/>
      <c r="Z127" s="27">
        <f t="shared" si="5"/>
        <v>0</v>
      </c>
      <c r="AA127" s="55"/>
      <c r="AB127" s="50"/>
      <c r="AC127" s="19" t="str">
        <f>IF(P127="","",IF(G127="一般",VLOOKUP(P127,'クラスデータ '!$A$3:$D$83,2,FALSE),IF(G127="大学生",VLOOKUP(P127,'クラスデータ '!$A$3:$D$83,3,FALSE),IF(G127="高校生以下",VLOOKUP(P127,'クラスデータ '!$A$3:$D$83,4,FALSE)," "))))</f>
        <v/>
      </c>
      <c r="AD127" s="19" t="str">
        <f>IF($S127="","",VLOOKUP($S127,リスト!$E$2:$F$3,2,FALSE))</f>
        <v/>
      </c>
      <c r="AE127" s="41" t="str">
        <f t="shared" si="4"/>
        <v/>
      </c>
    </row>
    <row r="128" spans="1:31" x14ac:dyDescent="0.2">
      <c r="A128" s="60">
        <v>125</v>
      </c>
      <c r="B128" s="58"/>
      <c r="C128" s="54"/>
      <c r="D128" s="48"/>
      <c r="E128" s="70"/>
      <c r="F128" s="69" t="str">
        <f t="shared" si="3"/>
        <v/>
      </c>
      <c r="G128" s="78"/>
      <c r="H128" s="66"/>
      <c r="I128" s="53"/>
      <c r="J128" s="62"/>
      <c r="K128" s="48"/>
      <c r="L128" s="63"/>
      <c r="M128" s="63"/>
      <c r="N128" s="63"/>
      <c r="O128" s="62"/>
      <c r="P128" s="49"/>
      <c r="Q128" s="49"/>
      <c r="R128" s="49"/>
      <c r="S128" s="49"/>
      <c r="T128" s="47"/>
      <c r="U128" s="82"/>
      <c r="V128" s="79" t="s">
        <v>180</v>
      </c>
      <c r="W128" s="85"/>
      <c r="X128" s="79" t="s">
        <v>180</v>
      </c>
      <c r="Y128" s="82"/>
      <c r="Z128" s="27">
        <f t="shared" si="5"/>
        <v>0</v>
      </c>
      <c r="AA128" s="55"/>
      <c r="AB128" s="46"/>
      <c r="AC128" s="19" t="str">
        <f>IF(P128="","",IF(G128="一般",VLOOKUP(P128,'クラスデータ '!$A$3:$D$83,2,FALSE),IF(G128="大学生",VLOOKUP(P128,'クラスデータ '!$A$3:$D$83,3,FALSE),IF(G128="高校生以下",VLOOKUP(P128,'クラスデータ '!$A$3:$D$83,4,FALSE)," "))))</f>
        <v/>
      </c>
      <c r="AD128" s="19" t="str">
        <f>IF($S128="","",VLOOKUP($S128,リスト!$E$2:$F$3,2,FALSE))</f>
        <v/>
      </c>
      <c r="AE128" s="41" t="str">
        <f t="shared" si="4"/>
        <v/>
      </c>
    </row>
    <row r="129" spans="1:31" x14ac:dyDescent="0.2">
      <c r="A129" s="60">
        <v>126</v>
      </c>
      <c r="B129" s="58"/>
      <c r="C129" s="54"/>
      <c r="D129" s="48"/>
      <c r="E129" s="70"/>
      <c r="F129" s="69" t="str">
        <f t="shared" si="3"/>
        <v/>
      </c>
      <c r="G129" s="78"/>
      <c r="H129" s="66"/>
      <c r="I129" s="53"/>
      <c r="J129" s="62"/>
      <c r="K129" s="48"/>
      <c r="L129" s="63"/>
      <c r="M129" s="63"/>
      <c r="N129" s="63"/>
      <c r="O129" s="62"/>
      <c r="P129" s="49"/>
      <c r="Q129" s="49"/>
      <c r="R129" s="49"/>
      <c r="S129" s="49"/>
      <c r="T129" s="47"/>
      <c r="U129" s="82"/>
      <c r="V129" s="79" t="s">
        <v>180</v>
      </c>
      <c r="W129" s="85"/>
      <c r="X129" s="79" t="s">
        <v>180</v>
      </c>
      <c r="Y129" s="82"/>
      <c r="Z129" s="27">
        <f t="shared" si="5"/>
        <v>0</v>
      </c>
      <c r="AA129" s="55"/>
      <c r="AB129" s="50"/>
      <c r="AC129" s="19" t="str">
        <f>IF(P129="","",IF(G129="一般",VLOOKUP(P129,'クラスデータ '!$A$3:$D$83,2,FALSE),IF(G129="大学生",VLOOKUP(P129,'クラスデータ '!$A$3:$D$83,3,FALSE),IF(G129="高校生以下",VLOOKUP(P129,'クラスデータ '!$A$3:$D$83,4,FALSE)," "))))</f>
        <v/>
      </c>
      <c r="AD129" s="19" t="str">
        <f>IF($S129="","",VLOOKUP($S129,リスト!$E$2:$F$3,2,FALSE))</f>
        <v/>
      </c>
      <c r="AE129" s="41" t="str">
        <f t="shared" si="4"/>
        <v/>
      </c>
    </row>
    <row r="130" spans="1:31" x14ac:dyDescent="0.2">
      <c r="A130" s="60">
        <v>127</v>
      </c>
      <c r="B130" s="58"/>
      <c r="C130" s="54"/>
      <c r="D130" s="48"/>
      <c r="E130" s="70"/>
      <c r="F130" s="69" t="str">
        <f t="shared" si="3"/>
        <v/>
      </c>
      <c r="G130" s="78"/>
      <c r="H130" s="66"/>
      <c r="I130" s="53"/>
      <c r="J130" s="62"/>
      <c r="K130" s="48"/>
      <c r="L130" s="63"/>
      <c r="M130" s="63"/>
      <c r="N130" s="63"/>
      <c r="O130" s="62"/>
      <c r="P130" s="49"/>
      <c r="Q130" s="49"/>
      <c r="R130" s="49"/>
      <c r="S130" s="49"/>
      <c r="T130" s="47"/>
      <c r="U130" s="82"/>
      <c r="V130" s="79" t="s">
        <v>180</v>
      </c>
      <c r="W130" s="85"/>
      <c r="X130" s="79" t="s">
        <v>180</v>
      </c>
      <c r="Y130" s="82"/>
      <c r="Z130" s="27">
        <f t="shared" si="5"/>
        <v>0</v>
      </c>
      <c r="AA130" s="55"/>
      <c r="AB130" s="46"/>
      <c r="AC130" s="19" t="str">
        <f>IF(P130="","",IF(G130="一般",VLOOKUP(P130,'クラスデータ '!$A$3:$D$83,2,FALSE),IF(G130="大学生",VLOOKUP(P130,'クラスデータ '!$A$3:$D$83,3,FALSE),IF(G130="高校生以下",VLOOKUP(P130,'クラスデータ '!$A$3:$D$83,4,FALSE)," "))))</f>
        <v/>
      </c>
      <c r="AD130" s="19" t="str">
        <f>IF($S130="","",VLOOKUP($S130,リスト!$E$2:$F$3,2,FALSE))</f>
        <v/>
      </c>
      <c r="AE130" s="41" t="str">
        <f t="shared" si="4"/>
        <v/>
      </c>
    </row>
    <row r="131" spans="1:31" x14ac:dyDescent="0.2">
      <c r="A131" s="60">
        <v>128</v>
      </c>
      <c r="B131" s="58"/>
      <c r="C131" s="54"/>
      <c r="D131" s="48"/>
      <c r="E131" s="70"/>
      <c r="F131" s="69" t="str">
        <f t="shared" si="3"/>
        <v/>
      </c>
      <c r="G131" s="78"/>
      <c r="H131" s="66"/>
      <c r="I131" s="53"/>
      <c r="J131" s="62"/>
      <c r="K131" s="48"/>
      <c r="L131" s="63"/>
      <c r="M131" s="63"/>
      <c r="N131" s="63"/>
      <c r="O131" s="62"/>
      <c r="P131" s="49"/>
      <c r="Q131" s="49"/>
      <c r="R131" s="49"/>
      <c r="S131" s="49"/>
      <c r="T131" s="47"/>
      <c r="U131" s="82"/>
      <c r="V131" s="79" t="s">
        <v>180</v>
      </c>
      <c r="W131" s="85"/>
      <c r="X131" s="79" t="s">
        <v>180</v>
      </c>
      <c r="Y131" s="82"/>
      <c r="Z131" s="27">
        <f t="shared" si="5"/>
        <v>0</v>
      </c>
      <c r="AA131" s="55"/>
      <c r="AB131" s="50"/>
      <c r="AC131" s="19" t="str">
        <f>IF(P131="","",IF(G131="一般",VLOOKUP(P131,'クラスデータ '!$A$3:$D$83,2,FALSE),IF(G131="大学生",VLOOKUP(P131,'クラスデータ '!$A$3:$D$83,3,FALSE),IF(G131="高校生以下",VLOOKUP(P131,'クラスデータ '!$A$3:$D$83,4,FALSE)," "))))</f>
        <v/>
      </c>
      <c r="AD131" s="19" t="str">
        <f>IF($S131="","",VLOOKUP($S131,リスト!$E$2:$F$3,2,FALSE))</f>
        <v/>
      </c>
      <c r="AE131" s="41" t="str">
        <f t="shared" si="4"/>
        <v/>
      </c>
    </row>
    <row r="132" spans="1:31" x14ac:dyDescent="0.2">
      <c r="A132" s="60">
        <v>129</v>
      </c>
      <c r="B132" s="58"/>
      <c r="C132" s="54"/>
      <c r="D132" s="48"/>
      <c r="E132" s="70"/>
      <c r="F132" s="69" t="str">
        <f t="shared" ref="F132:F153" si="6">IF(E132="","",DATEDIF(E132,"2019/4/1","Y"))</f>
        <v/>
      </c>
      <c r="G132" s="78"/>
      <c r="H132" s="66"/>
      <c r="I132" s="53"/>
      <c r="J132" s="62"/>
      <c r="K132" s="48"/>
      <c r="L132" s="63"/>
      <c r="M132" s="63"/>
      <c r="N132" s="63"/>
      <c r="O132" s="62"/>
      <c r="P132" s="49"/>
      <c r="Q132" s="49"/>
      <c r="R132" s="49"/>
      <c r="S132" s="49"/>
      <c r="T132" s="47"/>
      <c r="U132" s="82"/>
      <c r="V132" s="79" t="s">
        <v>180</v>
      </c>
      <c r="W132" s="85"/>
      <c r="X132" s="79" t="s">
        <v>180</v>
      </c>
      <c r="Y132" s="82"/>
      <c r="Z132" s="27">
        <f t="shared" si="5"/>
        <v>0</v>
      </c>
      <c r="AA132" s="55"/>
      <c r="AB132" s="46"/>
      <c r="AC132" s="19" t="str">
        <f>IF(P132="","",IF(G132="一般",VLOOKUP(P132,'クラスデータ '!$A$3:$D$83,2,FALSE),IF(G132="大学生",VLOOKUP(P132,'クラスデータ '!$A$3:$D$83,3,FALSE),IF(G132="高校生以下",VLOOKUP(P132,'クラスデータ '!$A$3:$D$83,4,FALSE)," "))))</f>
        <v/>
      </c>
      <c r="AD132" s="19" t="str">
        <f>IF($S132="","",VLOOKUP($S132,リスト!$E$2:$F$3,2,FALSE))</f>
        <v/>
      </c>
      <c r="AE132" s="41" t="str">
        <f t="shared" ref="AE132:AE154" si="7">IF(L132="","",IF(L132="大会専用バス",4500*O132,0))</f>
        <v/>
      </c>
    </row>
    <row r="133" spans="1:31" x14ac:dyDescent="0.2">
      <c r="A133" s="60">
        <v>130</v>
      </c>
      <c r="B133" s="58"/>
      <c r="C133" s="54"/>
      <c r="D133" s="48"/>
      <c r="E133" s="70"/>
      <c r="F133" s="69" t="str">
        <f t="shared" si="6"/>
        <v/>
      </c>
      <c r="G133" s="78"/>
      <c r="H133" s="66"/>
      <c r="I133" s="53"/>
      <c r="J133" s="62"/>
      <c r="K133" s="48"/>
      <c r="L133" s="63"/>
      <c r="M133" s="63"/>
      <c r="N133" s="63"/>
      <c r="O133" s="62"/>
      <c r="P133" s="49"/>
      <c r="Q133" s="49"/>
      <c r="R133" s="49"/>
      <c r="S133" s="49"/>
      <c r="T133" s="47"/>
      <c r="U133" s="82"/>
      <c r="V133" s="79" t="s">
        <v>180</v>
      </c>
      <c r="W133" s="85"/>
      <c r="X133" s="79" t="s">
        <v>180</v>
      </c>
      <c r="Y133" s="82"/>
      <c r="Z133" s="27">
        <f t="shared" ref="Z133:Z153" si="8">SUM(AC133,AD133,AE133)</f>
        <v>0</v>
      </c>
      <c r="AA133" s="55"/>
      <c r="AB133" s="50"/>
      <c r="AC133" s="19" t="str">
        <f>IF(P133="","",IF(G133="一般",VLOOKUP(P133,'クラスデータ '!$A$3:$D$83,2,FALSE),IF(G133="大学生",VLOOKUP(P133,'クラスデータ '!$A$3:$D$83,3,FALSE),IF(G133="高校生以下",VLOOKUP(P133,'クラスデータ '!$A$3:$D$83,4,FALSE)," "))))</f>
        <v/>
      </c>
      <c r="AD133" s="19" t="str">
        <f>IF($S133="","",VLOOKUP($S133,リスト!$E$2:$F$3,2,FALSE))</f>
        <v/>
      </c>
      <c r="AE133" s="41" t="str">
        <f t="shared" si="7"/>
        <v/>
      </c>
    </row>
    <row r="134" spans="1:31" x14ac:dyDescent="0.2">
      <c r="A134" s="60">
        <v>131</v>
      </c>
      <c r="B134" s="58"/>
      <c r="C134" s="54"/>
      <c r="D134" s="48"/>
      <c r="E134" s="70"/>
      <c r="F134" s="69" t="str">
        <f t="shared" si="6"/>
        <v/>
      </c>
      <c r="G134" s="78"/>
      <c r="H134" s="66"/>
      <c r="I134" s="53"/>
      <c r="J134" s="62"/>
      <c r="K134" s="48"/>
      <c r="L134" s="63"/>
      <c r="M134" s="63"/>
      <c r="N134" s="63"/>
      <c r="O134" s="62"/>
      <c r="P134" s="49"/>
      <c r="Q134" s="49"/>
      <c r="R134" s="49"/>
      <c r="S134" s="49"/>
      <c r="T134" s="47"/>
      <c r="U134" s="82"/>
      <c r="V134" s="79" t="s">
        <v>180</v>
      </c>
      <c r="W134" s="85"/>
      <c r="X134" s="79" t="s">
        <v>180</v>
      </c>
      <c r="Y134" s="82"/>
      <c r="Z134" s="27">
        <f t="shared" si="8"/>
        <v>0</v>
      </c>
      <c r="AA134" s="55"/>
      <c r="AB134" s="46"/>
      <c r="AC134" s="19" t="str">
        <f>IF(P134="","",IF(G134="一般",VLOOKUP(P134,'クラスデータ '!$A$3:$D$83,2,FALSE),IF(G134="大学生",VLOOKUP(P134,'クラスデータ '!$A$3:$D$83,3,FALSE),IF(G134="高校生以下",VLOOKUP(P134,'クラスデータ '!$A$3:$D$83,4,FALSE)," "))))</f>
        <v/>
      </c>
      <c r="AD134" s="19" t="str">
        <f>IF($S134="","",VLOOKUP($S134,リスト!$E$2:$F$3,2,FALSE))</f>
        <v/>
      </c>
      <c r="AE134" s="41" t="str">
        <f t="shared" si="7"/>
        <v/>
      </c>
    </row>
    <row r="135" spans="1:31" x14ac:dyDescent="0.2">
      <c r="A135" s="60">
        <v>132</v>
      </c>
      <c r="B135" s="58"/>
      <c r="C135" s="54"/>
      <c r="D135" s="48"/>
      <c r="E135" s="70"/>
      <c r="F135" s="69" t="str">
        <f t="shared" si="6"/>
        <v/>
      </c>
      <c r="G135" s="78"/>
      <c r="H135" s="66"/>
      <c r="I135" s="53"/>
      <c r="J135" s="62"/>
      <c r="K135" s="48"/>
      <c r="L135" s="63"/>
      <c r="M135" s="63"/>
      <c r="N135" s="63"/>
      <c r="O135" s="62"/>
      <c r="P135" s="49"/>
      <c r="Q135" s="49"/>
      <c r="R135" s="49"/>
      <c r="S135" s="49"/>
      <c r="T135" s="47"/>
      <c r="U135" s="82"/>
      <c r="V135" s="79" t="s">
        <v>180</v>
      </c>
      <c r="W135" s="85"/>
      <c r="X135" s="79" t="s">
        <v>180</v>
      </c>
      <c r="Y135" s="82"/>
      <c r="Z135" s="27">
        <f t="shared" si="8"/>
        <v>0</v>
      </c>
      <c r="AA135" s="55"/>
      <c r="AB135" s="50"/>
      <c r="AC135" s="19" t="str">
        <f>IF(P135="","",IF(G135="一般",VLOOKUP(P135,'クラスデータ '!$A$3:$D$83,2,FALSE),IF(G135="大学生",VLOOKUP(P135,'クラスデータ '!$A$3:$D$83,3,FALSE),IF(G135="高校生以下",VLOOKUP(P135,'クラスデータ '!$A$3:$D$83,4,FALSE)," "))))</f>
        <v/>
      </c>
      <c r="AD135" s="19" t="str">
        <f>IF($S135="","",VLOOKUP($S135,リスト!$E$2:$F$3,2,FALSE))</f>
        <v/>
      </c>
      <c r="AE135" s="41" t="str">
        <f t="shared" si="7"/>
        <v/>
      </c>
    </row>
    <row r="136" spans="1:31" x14ac:dyDescent="0.2">
      <c r="A136" s="60">
        <v>133</v>
      </c>
      <c r="B136" s="58"/>
      <c r="C136" s="54"/>
      <c r="D136" s="48"/>
      <c r="E136" s="70"/>
      <c r="F136" s="69" t="str">
        <f t="shared" si="6"/>
        <v/>
      </c>
      <c r="G136" s="78"/>
      <c r="H136" s="66"/>
      <c r="I136" s="53"/>
      <c r="J136" s="62"/>
      <c r="K136" s="48"/>
      <c r="L136" s="63"/>
      <c r="M136" s="63"/>
      <c r="N136" s="63"/>
      <c r="O136" s="62"/>
      <c r="P136" s="49"/>
      <c r="Q136" s="49"/>
      <c r="R136" s="49"/>
      <c r="S136" s="49"/>
      <c r="T136" s="47"/>
      <c r="U136" s="82"/>
      <c r="V136" s="79" t="s">
        <v>180</v>
      </c>
      <c r="W136" s="85"/>
      <c r="X136" s="79" t="s">
        <v>180</v>
      </c>
      <c r="Y136" s="82"/>
      <c r="Z136" s="27">
        <f t="shared" si="8"/>
        <v>0</v>
      </c>
      <c r="AA136" s="55"/>
      <c r="AB136" s="46"/>
      <c r="AC136" s="19" t="str">
        <f>IF(P136="","",IF(G136="一般",VLOOKUP(P136,'クラスデータ '!$A$3:$D$83,2,FALSE),IF(G136="大学生",VLOOKUP(P136,'クラスデータ '!$A$3:$D$83,3,FALSE),IF(G136="高校生以下",VLOOKUP(P136,'クラスデータ '!$A$3:$D$83,4,FALSE)," "))))</f>
        <v/>
      </c>
      <c r="AD136" s="19" t="str">
        <f>IF($S136="","",VLOOKUP($S136,リスト!$E$2:$F$3,2,FALSE))</f>
        <v/>
      </c>
      <c r="AE136" s="41" t="str">
        <f t="shared" si="7"/>
        <v/>
      </c>
    </row>
    <row r="137" spans="1:31" x14ac:dyDescent="0.2">
      <c r="A137" s="60">
        <v>134</v>
      </c>
      <c r="B137" s="58"/>
      <c r="C137" s="54"/>
      <c r="D137" s="48"/>
      <c r="E137" s="70"/>
      <c r="F137" s="69" t="str">
        <f t="shared" si="6"/>
        <v/>
      </c>
      <c r="G137" s="78"/>
      <c r="H137" s="66"/>
      <c r="I137" s="53"/>
      <c r="J137" s="62"/>
      <c r="K137" s="48"/>
      <c r="L137" s="63"/>
      <c r="M137" s="63"/>
      <c r="N137" s="63"/>
      <c r="O137" s="62"/>
      <c r="P137" s="49"/>
      <c r="Q137" s="49"/>
      <c r="R137" s="49"/>
      <c r="S137" s="49"/>
      <c r="T137" s="47"/>
      <c r="U137" s="82"/>
      <c r="V137" s="79" t="s">
        <v>180</v>
      </c>
      <c r="W137" s="85"/>
      <c r="X137" s="79" t="s">
        <v>180</v>
      </c>
      <c r="Y137" s="82"/>
      <c r="Z137" s="27">
        <f t="shared" si="8"/>
        <v>0</v>
      </c>
      <c r="AA137" s="55"/>
      <c r="AB137" s="50"/>
      <c r="AC137" s="19" t="str">
        <f>IF(P137="","",IF(G137="一般",VLOOKUP(P137,'クラスデータ '!$A$3:$D$83,2,FALSE),IF(G137="大学生",VLOOKUP(P137,'クラスデータ '!$A$3:$D$83,3,FALSE),IF(G137="高校生以下",VLOOKUP(P137,'クラスデータ '!$A$3:$D$83,4,FALSE)," "))))</f>
        <v/>
      </c>
      <c r="AD137" s="19" t="str">
        <f>IF($S137="","",VLOOKUP($S137,リスト!$E$2:$F$3,2,FALSE))</f>
        <v/>
      </c>
      <c r="AE137" s="41" t="str">
        <f t="shared" si="7"/>
        <v/>
      </c>
    </row>
    <row r="138" spans="1:31" x14ac:dyDescent="0.2">
      <c r="A138" s="60">
        <v>135</v>
      </c>
      <c r="B138" s="58"/>
      <c r="C138" s="54"/>
      <c r="D138" s="48"/>
      <c r="E138" s="70"/>
      <c r="F138" s="69" t="str">
        <f t="shared" si="6"/>
        <v/>
      </c>
      <c r="G138" s="78"/>
      <c r="H138" s="66"/>
      <c r="I138" s="53"/>
      <c r="J138" s="62"/>
      <c r="K138" s="48"/>
      <c r="L138" s="63"/>
      <c r="M138" s="63"/>
      <c r="N138" s="63"/>
      <c r="O138" s="62"/>
      <c r="P138" s="49"/>
      <c r="Q138" s="49"/>
      <c r="R138" s="49"/>
      <c r="S138" s="49"/>
      <c r="T138" s="47"/>
      <c r="U138" s="82"/>
      <c r="V138" s="79" t="s">
        <v>180</v>
      </c>
      <c r="W138" s="85"/>
      <c r="X138" s="79" t="s">
        <v>180</v>
      </c>
      <c r="Y138" s="82"/>
      <c r="Z138" s="27">
        <f t="shared" si="8"/>
        <v>0</v>
      </c>
      <c r="AA138" s="55"/>
      <c r="AB138" s="46"/>
      <c r="AC138" s="19" t="str">
        <f>IF(P138="","",IF(G138="一般",VLOOKUP(P138,'クラスデータ '!$A$3:$D$83,2,FALSE),IF(G138="大学生",VLOOKUP(P138,'クラスデータ '!$A$3:$D$83,3,FALSE),IF(G138="高校生以下",VLOOKUP(P138,'クラスデータ '!$A$3:$D$83,4,FALSE)," "))))</f>
        <v/>
      </c>
      <c r="AD138" s="19" t="str">
        <f>IF($S138="","",VLOOKUP($S138,リスト!$E$2:$F$3,2,FALSE))</f>
        <v/>
      </c>
      <c r="AE138" s="41" t="str">
        <f t="shared" si="7"/>
        <v/>
      </c>
    </row>
    <row r="139" spans="1:31" x14ac:dyDescent="0.2">
      <c r="A139" s="60">
        <v>136</v>
      </c>
      <c r="B139" s="58"/>
      <c r="C139" s="54"/>
      <c r="D139" s="48"/>
      <c r="E139" s="70"/>
      <c r="F139" s="69" t="str">
        <f t="shared" si="6"/>
        <v/>
      </c>
      <c r="G139" s="78"/>
      <c r="H139" s="66"/>
      <c r="I139" s="53"/>
      <c r="J139" s="62"/>
      <c r="K139" s="48"/>
      <c r="L139" s="63"/>
      <c r="M139" s="63"/>
      <c r="N139" s="63"/>
      <c r="O139" s="62"/>
      <c r="P139" s="49"/>
      <c r="Q139" s="49"/>
      <c r="R139" s="49"/>
      <c r="S139" s="49"/>
      <c r="T139" s="47"/>
      <c r="U139" s="82"/>
      <c r="V139" s="79" t="s">
        <v>180</v>
      </c>
      <c r="W139" s="85"/>
      <c r="X139" s="79" t="s">
        <v>180</v>
      </c>
      <c r="Y139" s="82"/>
      <c r="Z139" s="27">
        <f t="shared" si="8"/>
        <v>0</v>
      </c>
      <c r="AA139" s="55"/>
      <c r="AB139" s="50"/>
      <c r="AC139" s="19" t="str">
        <f>IF(P139="","",IF(G139="一般",VLOOKUP(P139,'クラスデータ '!$A$3:$D$83,2,FALSE),IF(G139="大学生",VLOOKUP(P139,'クラスデータ '!$A$3:$D$83,3,FALSE),IF(G139="高校生以下",VLOOKUP(P139,'クラスデータ '!$A$3:$D$83,4,FALSE)," "))))</f>
        <v/>
      </c>
      <c r="AD139" s="19" t="str">
        <f>IF($S139="","",VLOOKUP($S139,リスト!$E$2:$F$3,2,FALSE))</f>
        <v/>
      </c>
      <c r="AE139" s="41" t="str">
        <f t="shared" si="7"/>
        <v/>
      </c>
    </row>
    <row r="140" spans="1:31" x14ac:dyDescent="0.2">
      <c r="A140" s="60">
        <v>137</v>
      </c>
      <c r="B140" s="58"/>
      <c r="C140" s="54"/>
      <c r="D140" s="48"/>
      <c r="E140" s="70"/>
      <c r="F140" s="69" t="str">
        <f t="shared" si="6"/>
        <v/>
      </c>
      <c r="G140" s="78"/>
      <c r="H140" s="66"/>
      <c r="I140" s="53"/>
      <c r="J140" s="62"/>
      <c r="K140" s="48"/>
      <c r="L140" s="63"/>
      <c r="M140" s="63"/>
      <c r="N140" s="63"/>
      <c r="O140" s="62"/>
      <c r="P140" s="49"/>
      <c r="Q140" s="49"/>
      <c r="R140" s="49"/>
      <c r="S140" s="49"/>
      <c r="T140" s="47"/>
      <c r="U140" s="82"/>
      <c r="V140" s="79" t="s">
        <v>180</v>
      </c>
      <c r="W140" s="85"/>
      <c r="X140" s="79" t="s">
        <v>180</v>
      </c>
      <c r="Y140" s="82"/>
      <c r="Z140" s="27">
        <f t="shared" si="8"/>
        <v>0</v>
      </c>
      <c r="AA140" s="55"/>
      <c r="AB140" s="46"/>
      <c r="AC140" s="19" t="str">
        <f>IF(P140="","",IF(G140="一般",VLOOKUP(P140,'クラスデータ '!$A$3:$D$83,2,FALSE),IF(G140="大学生",VLOOKUP(P140,'クラスデータ '!$A$3:$D$83,3,FALSE),IF(G140="高校生以下",VLOOKUP(P140,'クラスデータ '!$A$3:$D$83,4,FALSE)," "))))</f>
        <v/>
      </c>
      <c r="AD140" s="19" t="str">
        <f>IF($S140="","",VLOOKUP($S140,リスト!$E$2:$F$3,2,FALSE))</f>
        <v/>
      </c>
      <c r="AE140" s="41" t="str">
        <f t="shared" si="7"/>
        <v/>
      </c>
    </row>
    <row r="141" spans="1:31" x14ac:dyDescent="0.2">
      <c r="A141" s="60">
        <v>138</v>
      </c>
      <c r="B141" s="58"/>
      <c r="C141" s="54"/>
      <c r="D141" s="48"/>
      <c r="E141" s="70"/>
      <c r="F141" s="69" t="str">
        <f t="shared" si="6"/>
        <v/>
      </c>
      <c r="G141" s="78"/>
      <c r="H141" s="66"/>
      <c r="I141" s="53"/>
      <c r="J141" s="62"/>
      <c r="K141" s="48"/>
      <c r="L141" s="63"/>
      <c r="M141" s="63"/>
      <c r="N141" s="63"/>
      <c r="O141" s="62"/>
      <c r="P141" s="49"/>
      <c r="Q141" s="49"/>
      <c r="R141" s="49"/>
      <c r="S141" s="49"/>
      <c r="T141" s="47"/>
      <c r="U141" s="82"/>
      <c r="V141" s="79" t="s">
        <v>180</v>
      </c>
      <c r="W141" s="85"/>
      <c r="X141" s="79" t="s">
        <v>180</v>
      </c>
      <c r="Y141" s="82"/>
      <c r="Z141" s="27">
        <f t="shared" si="8"/>
        <v>0</v>
      </c>
      <c r="AA141" s="55"/>
      <c r="AB141" s="50"/>
      <c r="AC141" s="19" t="str">
        <f>IF(P141="","",IF(G141="一般",VLOOKUP(P141,'クラスデータ '!$A$3:$D$83,2,FALSE),IF(G141="大学生",VLOOKUP(P141,'クラスデータ '!$A$3:$D$83,3,FALSE),IF(G141="高校生以下",VLOOKUP(P141,'クラスデータ '!$A$3:$D$83,4,FALSE)," "))))</f>
        <v/>
      </c>
      <c r="AD141" s="19" t="str">
        <f>IF($S141="","",VLOOKUP($S141,リスト!$E$2:$F$3,2,FALSE))</f>
        <v/>
      </c>
      <c r="AE141" s="41" t="str">
        <f t="shared" si="7"/>
        <v/>
      </c>
    </row>
    <row r="142" spans="1:31" x14ac:dyDescent="0.2">
      <c r="A142" s="60">
        <v>139</v>
      </c>
      <c r="B142" s="58"/>
      <c r="C142" s="54"/>
      <c r="D142" s="48"/>
      <c r="E142" s="70"/>
      <c r="F142" s="69" t="str">
        <f t="shared" si="6"/>
        <v/>
      </c>
      <c r="G142" s="78"/>
      <c r="H142" s="66"/>
      <c r="I142" s="53"/>
      <c r="J142" s="62"/>
      <c r="K142" s="48"/>
      <c r="L142" s="63"/>
      <c r="M142" s="63"/>
      <c r="N142" s="63"/>
      <c r="O142" s="62"/>
      <c r="P142" s="49"/>
      <c r="Q142" s="49"/>
      <c r="R142" s="49"/>
      <c r="S142" s="49"/>
      <c r="T142" s="47"/>
      <c r="U142" s="82"/>
      <c r="V142" s="79" t="s">
        <v>180</v>
      </c>
      <c r="W142" s="85"/>
      <c r="X142" s="79" t="s">
        <v>180</v>
      </c>
      <c r="Y142" s="82"/>
      <c r="Z142" s="27">
        <f t="shared" si="8"/>
        <v>0</v>
      </c>
      <c r="AA142" s="55"/>
      <c r="AB142" s="46"/>
      <c r="AC142" s="19" t="str">
        <f>IF(P142="","",IF(G142="一般",VLOOKUP(P142,'クラスデータ '!$A$3:$D$83,2,FALSE),IF(G142="大学生",VLOOKUP(P142,'クラスデータ '!$A$3:$D$83,3,FALSE),IF(G142="高校生以下",VLOOKUP(P142,'クラスデータ '!$A$3:$D$83,4,FALSE)," "))))</f>
        <v/>
      </c>
      <c r="AD142" s="19" t="str">
        <f>IF($S142="","",VLOOKUP($S142,リスト!$E$2:$F$3,2,FALSE))</f>
        <v/>
      </c>
      <c r="AE142" s="41" t="str">
        <f t="shared" si="7"/>
        <v/>
      </c>
    </row>
    <row r="143" spans="1:31" x14ac:dyDescent="0.2">
      <c r="A143" s="60">
        <v>140</v>
      </c>
      <c r="B143" s="58"/>
      <c r="C143" s="54"/>
      <c r="D143" s="48"/>
      <c r="E143" s="70"/>
      <c r="F143" s="69" t="str">
        <f t="shared" si="6"/>
        <v/>
      </c>
      <c r="G143" s="78"/>
      <c r="H143" s="66"/>
      <c r="I143" s="53"/>
      <c r="J143" s="62"/>
      <c r="K143" s="48"/>
      <c r="L143" s="63"/>
      <c r="M143" s="63"/>
      <c r="N143" s="63"/>
      <c r="O143" s="62"/>
      <c r="P143" s="49"/>
      <c r="Q143" s="49"/>
      <c r="R143" s="49"/>
      <c r="S143" s="49"/>
      <c r="T143" s="47"/>
      <c r="U143" s="82"/>
      <c r="V143" s="79" t="s">
        <v>180</v>
      </c>
      <c r="W143" s="85"/>
      <c r="X143" s="79" t="s">
        <v>180</v>
      </c>
      <c r="Y143" s="82"/>
      <c r="Z143" s="27">
        <f t="shared" si="8"/>
        <v>0</v>
      </c>
      <c r="AA143" s="55"/>
      <c r="AB143" s="50"/>
      <c r="AC143" s="19" t="str">
        <f>IF(P143="","",IF(G143="一般",VLOOKUP(P143,'クラスデータ '!$A$3:$D$83,2,FALSE),IF(G143="大学生",VLOOKUP(P143,'クラスデータ '!$A$3:$D$83,3,FALSE),IF(G143="高校生以下",VLOOKUP(P143,'クラスデータ '!$A$3:$D$83,4,FALSE)," "))))</f>
        <v/>
      </c>
      <c r="AD143" s="19" t="str">
        <f>IF($S143="","",VLOOKUP($S143,リスト!$E$2:$F$3,2,FALSE))</f>
        <v/>
      </c>
      <c r="AE143" s="41" t="str">
        <f t="shared" si="7"/>
        <v/>
      </c>
    </row>
    <row r="144" spans="1:31" x14ac:dyDescent="0.2">
      <c r="A144" s="60">
        <v>141</v>
      </c>
      <c r="B144" s="58"/>
      <c r="C144" s="54"/>
      <c r="D144" s="48"/>
      <c r="E144" s="70"/>
      <c r="F144" s="69" t="str">
        <f t="shared" si="6"/>
        <v/>
      </c>
      <c r="G144" s="78"/>
      <c r="H144" s="66"/>
      <c r="I144" s="53"/>
      <c r="J144" s="62"/>
      <c r="K144" s="48"/>
      <c r="L144" s="63"/>
      <c r="M144" s="63"/>
      <c r="N144" s="63"/>
      <c r="O144" s="62"/>
      <c r="P144" s="49"/>
      <c r="Q144" s="49"/>
      <c r="R144" s="49"/>
      <c r="S144" s="49"/>
      <c r="T144" s="47"/>
      <c r="U144" s="82"/>
      <c r="V144" s="79" t="s">
        <v>180</v>
      </c>
      <c r="W144" s="85"/>
      <c r="X144" s="79" t="s">
        <v>180</v>
      </c>
      <c r="Y144" s="82"/>
      <c r="Z144" s="27">
        <f t="shared" si="8"/>
        <v>0</v>
      </c>
      <c r="AA144" s="55"/>
      <c r="AB144" s="46"/>
      <c r="AC144" s="19" t="str">
        <f>IF(P144="","",IF(G144="一般",VLOOKUP(P144,'クラスデータ '!$A$3:$D$83,2,FALSE),IF(G144="大学生",VLOOKUP(P144,'クラスデータ '!$A$3:$D$83,3,FALSE),IF(G144="高校生以下",VLOOKUP(P144,'クラスデータ '!$A$3:$D$83,4,FALSE)," "))))</f>
        <v/>
      </c>
      <c r="AD144" s="19" t="str">
        <f>IF($S144="","",VLOOKUP($S144,リスト!$E$2:$F$3,2,FALSE))</f>
        <v/>
      </c>
      <c r="AE144" s="41" t="str">
        <f t="shared" si="7"/>
        <v/>
      </c>
    </row>
    <row r="145" spans="1:31" x14ac:dyDescent="0.2">
      <c r="A145" s="60">
        <v>142</v>
      </c>
      <c r="B145" s="58"/>
      <c r="C145" s="54"/>
      <c r="D145" s="48"/>
      <c r="E145" s="70"/>
      <c r="F145" s="69" t="str">
        <f t="shared" si="6"/>
        <v/>
      </c>
      <c r="G145" s="78"/>
      <c r="H145" s="66"/>
      <c r="I145" s="53"/>
      <c r="J145" s="62"/>
      <c r="K145" s="48"/>
      <c r="L145" s="63"/>
      <c r="M145" s="63"/>
      <c r="N145" s="63"/>
      <c r="O145" s="62"/>
      <c r="P145" s="49"/>
      <c r="Q145" s="49"/>
      <c r="R145" s="49"/>
      <c r="S145" s="49"/>
      <c r="T145" s="47"/>
      <c r="U145" s="82"/>
      <c r="V145" s="79" t="s">
        <v>180</v>
      </c>
      <c r="W145" s="85"/>
      <c r="X145" s="79" t="s">
        <v>180</v>
      </c>
      <c r="Y145" s="82"/>
      <c r="Z145" s="27">
        <f t="shared" si="8"/>
        <v>0</v>
      </c>
      <c r="AA145" s="55"/>
      <c r="AB145" s="50"/>
      <c r="AC145" s="19" t="str">
        <f>IF(P145="","",IF(G145="一般",VLOOKUP(P145,'クラスデータ '!$A$3:$D$83,2,FALSE),IF(G145="大学生",VLOOKUP(P145,'クラスデータ '!$A$3:$D$83,3,FALSE),IF(G145="高校生以下",VLOOKUP(P145,'クラスデータ '!$A$3:$D$83,4,FALSE)," "))))</f>
        <v/>
      </c>
      <c r="AD145" s="19" t="str">
        <f>IF($S145="","",VLOOKUP($S145,リスト!$E$2:$F$3,2,FALSE))</f>
        <v/>
      </c>
      <c r="AE145" s="41" t="str">
        <f t="shared" si="7"/>
        <v/>
      </c>
    </row>
    <row r="146" spans="1:31" x14ac:dyDescent="0.2">
      <c r="A146" s="60">
        <v>143</v>
      </c>
      <c r="B146" s="58"/>
      <c r="C146" s="54"/>
      <c r="D146" s="48"/>
      <c r="E146" s="70"/>
      <c r="F146" s="69" t="str">
        <f t="shared" si="6"/>
        <v/>
      </c>
      <c r="G146" s="78"/>
      <c r="H146" s="66"/>
      <c r="I146" s="53"/>
      <c r="J146" s="62"/>
      <c r="K146" s="48"/>
      <c r="L146" s="63"/>
      <c r="M146" s="63"/>
      <c r="N146" s="63"/>
      <c r="O146" s="62"/>
      <c r="P146" s="49"/>
      <c r="Q146" s="49"/>
      <c r="R146" s="49"/>
      <c r="S146" s="49"/>
      <c r="T146" s="47"/>
      <c r="U146" s="82"/>
      <c r="V146" s="79" t="s">
        <v>180</v>
      </c>
      <c r="W146" s="85"/>
      <c r="X146" s="79" t="s">
        <v>180</v>
      </c>
      <c r="Y146" s="82"/>
      <c r="Z146" s="27">
        <f t="shared" si="8"/>
        <v>0</v>
      </c>
      <c r="AA146" s="55"/>
      <c r="AB146" s="46"/>
      <c r="AC146" s="19" t="str">
        <f>IF(P146="","",IF(G146="一般",VLOOKUP(P146,'クラスデータ '!$A$3:$D$83,2,FALSE),IF(G146="大学生",VLOOKUP(P146,'クラスデータ '!$A$3:$D$83,3,FALSE),IF(G146="高校生以下",VLOOKUP(P146,'クラスデータ '!$A$3:$D$83,4,FALSE)," "))))</f>
        <v/>
      </c>
      <c r="AD146" s="19" t="str">
        <f>IF($S146="","",VLOOKUP($S146,リスト!$E$2:$F$3,2,FALSE))</f>
        <v/>
      </c>
      <c r="AE146" s="41" t="str">
        <f t="shared" si="7"/>
        <v/>
      </c>
    </row>
    <row r="147" spans="1:31" x14ac:dyDescent="0.2">
      <c r="A147" s="60">
        <v>144</v>
      </c>
      <c r="B147" s="58"/>
      <c r="C147" s="54"/>
      <c r="D147" s="48"/>
      <c r="E147" s="70"/>
      <c r="F147" s="69" t="str">
        <f t="shared" si="6"/>
        <v/>
      </c>
      <c r="G147" s="78"/>
      <c r="H147" s="66"/>
      <c r="I147" s="53"/>
      <c r="J147" s="62"/>
      <c r="K147" s="48"/>
      <c r="L147" s="63"/>
      <c r="M147" s="63"/>
      <c r="N147" s="63"/>
      <c r="O147" s="62"/>
      <c r="P147" s="49"/>
      <c r="Q147" s="49"/>
      <c r="R147" s="49"/>
      <c r="S147" s="49"/>
      <c r="T147" s="47"/>
      <c r="U147" s="82"/>
      <c r="V147" s="79" t="s">
        <v>180</v>
      </c>
      <c r="W147" s="85"/>
      <c r="X147" s="79" t="s">
        <v>180</v>
      </c>
      <c r="Y147" s="82"/>
      <c r="Z147" s="27">
        <f t="shared" si="8"/>
        <v>0</v>
      </c>
      <c r="AA147" s="55"/>
      <c r="AB147" s="50"/>
      <c r="AC147" s="19" t="str">
        <f>IF(P147="","",IF(G147="一般",VLOOKUP(P147,'クラスデータ '!$A$3:$D$83,2,FALSE),IF(G147="大学生",VLOOKUP(P147,'クラスデータ '!$A$3:$D$83,3,FALSE),IF(G147="高校生以下",VLOOKUP(P147,'クラスデータ '!$A$3:$D$83,4,FALSE)," "))))</f>
        <v/>
      </c>
      <c r="AD147" s="19" t="str">
        <f>IF($S147="","",VLOOKUP($S147,リスト!$E$2:$F$3,2,FALSE))</f>
        <v/>
      </c>
      <c r="AE147" s="41" t="str">
        <f t="shared" si="7"/>
        <v/>
      </c>
    </row>
    <row r="148" spans="1:31" x14ac:dyDescent="0.2">
      <c r="A148" s="60">
        <v>145</v>
      </c>
      <c r="B148" s="58"/>
      <c r="C148" s="54"/>
      <c r="D148" s="48"/>
      <c r="E148" s="70"/>
      <c r="F148" s="69" t="str">
        <f t="shared" si="6"/>
        <v/>
      </c>
      <c r="G148" s="78"/>
      <c r="H148" s="66"/>
      <c r="I148" s="53"/>
      <c r="J148" s="62"/>
      <c r="K148" s="48"/>
      <c r="L148" s="63"/>
      <c r="M148" s="63"/>
      <c r="N148" s="63"/>
      <c r="O148" s="62"/>
      <c r="P148" s="49"/>
      <c r="Q148" s="49"/>
      <c r="R148" s="49"/>
      <c r="S148" s="49"/>
      <c r="T148" s="47"/>
      <c r="U148" s="82"/>
      <c r="V148" s="79" t="s">
        <v>180</v>
      </c>
      <c r="W148" s="85"/>
      <c r="X148" s="79" t="s">
        <v>180</v>
      </c>
      <c r="Y148" s="82"/>
      <c r="Z148" s="27">
        <f t="shared" si="8"/>
        <v>0</v>
      </c>
      <c r="AA148" s="55"/>
      <c r="AB148" s="46"/>
      <c r="AC148" s="19" t="str">
        <f>IF(P148="","",IF(G148="一般",VLOOKUP(P148,'クラスデータ '!$A$3:$D$83,2,FALSE),IF(G148="大学生",VLOOKUP(P148,'クラスデータ '!$A$3:$D$83,3,FALSE),IF(G148="高校生以下",VLOOKUP(P148,'クラスデータ '!$A$3:$D$83,4,FALSE)," "))))</f>
        <v/>
      </c>
      <c r="AD148" s="19" t="str">
        <f>IF($S148="","",VLOOKUP($S148,リスト!$E$2:$F$3,2,FALSE))</f>
        <v/>
      </c>
      <c r="AE148" s="41" t="str">
        <f t="shared" si="7"/>
        <v/>
      </c>
    </row>
    <row r="149" spans="1:31" x14ac:dyDescent="0.2">
      <c r="A149" s="60">
        <v>146</v>
      </c>
      <c r="B149" s="58"/>
      <c r="C149" s="54"/>
      <c r="D149" s="48"/>
      <c r="E149" s="70"/>
      <c r="F149" s="69" t="str">
        <f t="shared" si="6"/>
        <v/>
      </c>
      <c r="G149" s="78"/>
      <c r="H149" s="66"/>
      <c r="I149" s="53"/>
      <c r="J149" s="62"/>
      <c r="K149" s="48"/>
      <c r="L149" s="63"/>
      <c r="M149" s="63"/>
      <c r="N149" s="63"/>
      <c r="O149" s="62"/>
      <c r="P149" s="49"/>
      <c r="Q149" s="49"/>
      <c r="R149" s="49"/>
      <c r="S149" s="49"/>
      <c r="T149" s="47"/>
      <c r="U149" s="82"/>
      <c r="V149" s="79" t="s">
        <v>180</v>
      </c>
      <c r="W149" s="85"/>
      <c r="X149" s="79" t="s">
        <v>180</v>
      </c>
      <c r="Y149" s="82"/>
      <c r="Z149" s="27">
        <f t="shared" si="8"/>
        <v>0</v>
      </c>
      <c r="AA149" s="55"/>
      <c r="AB149" s="50"/>
      <c r="AC149" s="19" t="str">
        <f>IF(P149="","",IF(G149="一般",VLOOKUP(P149,'クラスデータ '!$A$3:$D$83,2,FALSE),IF(G149="大学生",VLOOKUP(P149,'クラスデータ '!$A$3:$D$83,3,FALSE),IF(G149="高校生以下",VLOOKUP(P149,'クラスデータ '!$A$3:$D$83,4,FALSE)," "))))</f>
        <v/>
      </c>
      <c r="AD149" s="19" t="str">
        <f>IF($S149="","",VLOOKUP($S149,リスト!$E$2:$F$3,2,FALSE))</f>
        <v/>
      </c>
      <c r="AE149" s="41" t="str">
        <f t="shared" si="7"/>
        <v/>
      </c>
    </row>
    <row r="150" spans="1:31" x14ac:dyDescent="0.2">
      <c r="A150" s="60">
        <v>147</v>
      </c>
      <c r="B150" s="58"/>
      <c r="C150" s="54"/>
      <c r="D150" s="48"/>
      <c r="E150" s="70"/>
      <c r="F150" s="69" t="str">
        <f t="shared" si="6"/>
        <v/>
      </c>
      <c r="G150" s="78"/>
      <c r="H150" s="66"/>
      <c r="I150" s="53"/>
      <c r="J150" s="62"/>
      <c r="K150" s="48"/>
      <c r="L150" s="63"/>
      <c r="M150" s="63"/>
      <c r="N150" s="63"/>
      <c r="O150" s="62"/>
      <c r="P150" s="49"/>
      <c r="Q150" s="49"/>
      <c r="R150" s="49"/>
      <c r="S150" s="49"/>
      <c r="T150" s="47"/>
      <c r="U150" s="82"/>
      <c r="V150" s="79" t="s">
        <v>180</v>
      </c>
      <c r="W150" s="85"/>
      <c r="X150" s="79" t="s">
        <v>180</v>
      </c>
      <c r="Y150" s="82"/>
      <c r="Z150" s="27">
        <f t="shared" si="8"/>
        <v>0</v>
      </c>
      <c r="AA150" s="55"/>
      <c r="AB150" s="46"/>
      <c r="AC150" s="19" t="str">
        <f>IF(P150="","",IF(G150="一般",VLOOKUP(P150,'クラスデータ '!$A$3:$D$83,2,FALSE),IF(G150="大学生",VLOOKUP(P150,'クラスデータ '!$A$3:$D$83,3,FALSE),IF(G150="高校生以下",VLOOKUP(P150,'クラスデータ '!$A$3:$D$83,4,FALSE)," "))))</f>
        <v/>
      </c>
      <c r="AD150" s="19" t="str">
        <f>IF($S150="","",VLOOKUP($S150,リスト!$E$2:$F$3,2,FALSE))</f>
        <v/>
      </c>
      <c r="AE150" s="41" t="str">
        <f t="shared" si="7"/>
        <v/>
      </c>
    </row>
    <row r="151" spans="1:31" x14ac:dyDescent="0.2">
      <c r="A151" s="60">
        <v>148</v>
      </c>
      <c r="B151" s="58"/>
      <c r="C151" s="54"/>
      <c r="D151" s="48"/>
      <c r="E151" s="70"/>
      <c r="F151" s="69" t="str">
        <f t="shared" si="6"/>
        <v/>
      </c>
      <c r="G151" s="78"/>
      <c r="H151" s="66"/>
      <c r="I151" s="53"/>
      <c r="J151" s="62"/>
      <c r="K151" s="48"/>
      <c r="L151" s="63"/>
      <c r="M151" s="63"/>
      <c r="N151" s="63"/>
      <c r="O151" s="62"/>
      <c r="P151" s="49"/>
      <c r="Q151" s="49"/>
      <c r="R151" s="49"/>
      <c r="S151" s="49"/>
      <c r="T151" s="47"/>
      <c r="U151" s="82"/>
      <c r="V151" s="79" t="s">
        <v>180</v>
      </c>
      <c r="W151" s="85"/>
      <c r="X151" s="79" t="s">
        <v>180</v>
      </c>
      <c r="Y151" s="82"/>
      <c r="Z151" s="27">
        <f t="shared" si="8"/>
        <v>0</v>
      </c>
      <c r="AA151" s="55"/>
      <c r="AB151" s="50"/>
      <c r="AC151" s="19" t="str">
        <f>IF(P151="","",IF(G151="一般",VLOOKUP(P151,'クラスデータ '!$A$3:$D$83,2,FALSE),IF(G151="大学生",VLOOKUP(P151,'クラスデータ '!$A$3:$D$83,3,FALSE),IF(G151="高校生以下",VLOOKUP(P151,'クラスデータ '!$A$3:$D$83,4,FALSE)," "))))</f>
        <v/>
      </c>
      <c r="AD151" s="19" t="str">
        <f>IF($S151="","",VLOOKUP($S151,リスト!$E$2:$F$3,2,FALSE))</f>
        <v/>
      </c>
      <c r="AE151" s="41" t="str">
        <f t="shared" si="7"/>
        <v/>
      </c>
    </row>
    <row r="152" spans="1:31" x14ac:dyDescent="0.2">
      <c r="A152" s="60">
        <v>149</v>
      </c>
      <c r="B152" s="58"/>
      <c r="C152" s="54"/>
      <c r="D152" s="48"/>
      <c r="E152" s="70"/>
      <c r="F152" s="69" t="str">
        <f t="shared" si="6"/>
        <v/>
      </c>
      <c r="G152" s="78"/>
      <c r="H152" s="66"/>
      <c r="I152" s="53"/>
      <c r="J152" s="62"/>
      <c r="K152" s="48"/>
      <c r="L152" s="63"/>
      <c r="M152" s="63"/>
      <c r="N152" s="63"/>
      <c r="O152" s="62"/>
      <c r="P152" s="49"/>
      <c r="Q152" s="49"/>
      <c r="R152" s="49"/>
      <c r="S152" s="49"/>
      <c r="T152" s="47"/>
      <c r="U152" s="82"/>
      <c r="V152" s="79" t="s">
        <v>180</v>
      </c>
      <c r="W152" s="85"/>
      <c r="X152" s="79" t="s">
        <v>180</v>
      </c>
      <c r="Y152" s="82"/>
      <c r="Z152" s="27">
        <f t="shared" si="8"/>
        <v>0</v>
      </c>
      <c r="AA152" s="55"/>
      <c r="AB152" s="46"/>
      <c r="AC152" s="19" t="str">
        <f>IF(P152="","",IF(G152="一般",VLOOKUP(P152,'クラスデータ '!$A$3:$D$83,2,FALSE),IF(G152="大学生",VLOOKUP(P152,'クラスデータ '!$A$3:$D$83,3,FALSE),IF(G152="高校生以下",VLOOKUP(P152,'クラスデータ '!$A$3:$D$83,4,FALSE)," "))))</f>
        <v/>
      </c>
      <c r="AD152" s="19" t="str">
        <f>IF($S152="","",VLOOKUP($S152,リスト!$E$2:$F$3,2,FALSE))</f>
        <v/>
      </c>
      <c r="AE152" s="41" t="str">
        <f t="shared" si="7"/>
        <v/>
      </c>
    </row>
    <row r="153" spans="1:31" x14ac:dyDescent="0.2">
      <c r="A153" s="60">
        <v>150</v>
      </c>
      <c r="B153" s="58"/>
      <c r="C153" s="54"/>
      <c r="D153" s="48"/>
      <c r="E153" s="70"/>
      <c r="F153" s="69" t="str">
        <f t="shared" si="6"/>
        <v/>
      </c>
      <c r="G153" s="78"/>
      <c r="H153" s="66"/>
      <c r="I153" s="53"/>
      <c r="J153" s="62"/>
      <c r="K153" s="48"/>
      <c r="L153" s="63"/>
      <c r="M153" s="63"/>
      <c r="N153" s="63"/>
      <c r="O153" s="62"/>
      <c r="P153" s="49"/>
      <c r="Q153" s="49"/>
      <c r="R153" s="49"/>
      <c r="S153" s="49"/>
      <c r="T153" s="47"/>
      <c r="U153" s="82"/>
      <c r="V153" s="79" t="s">
        <v>180</v>
      </c>
      <c r="W153" s="85"/>
      <c r="X153" s="79" t="s">
        <v>180</v>
      </c>
      <c r="Y153" s="82"/>
      <c r="Z153" s="27">
        <f t="shared" si="8"/>
        <v>0</v>
      </c>
      <c r="AA153" s="55"/>
      <c r="AB153" s="50"/>
      <c r="AC153" s="19" t="str">
        <f>IF(P153="","",IF(G153="一般",VLOOKUP(P153,'クラスデータ '!$A$3:$D$83,2,FALSE),IF(G153="大学生",VLOOKUP(P153,'クラスデータ '!$A$3:$D$83,3,FALSE),IF(G153="高校生以下",VLOOKUP(P153,'クラスデータ '!$A$3:$D$83,4,FALSE)," "))))</f>
        <v/>
      </c>
      <c r="AD153" s="19" t="str">
        <f>IF($S153="","",VLOOKUP($S153,リスト!$E$2:$F$3,2,FALSE))</f>
        <v/>
      </c>
      <c r="AE153" s="41" t="str">
        <f t="shared" si="7"/>
        <v/>
      </c>
    </row>
    <row r="154" spans="1:31" x14ac:dyDescent="0.2">
      <c r="E154" s="66"/>
      <c r="H154" s="66"/>
      <c r="T154" s="47"/>
      <c r="U154" s="82"/>
      <c r="V154" s="47"/>
      <c r="W154" s="85"/>
      <c r="X154" s="47"/>
      <c r="Y154" s="82"/>
      <c r="AE154" s="41" t="str">
        <f t="shared" si="7"/>
        <v/>
      </c>
    </row>
    <row r="155" spans="1:31" x14ac:dyDescent="0.2">
      <c r="E155" s="66"/>
      <c r="T155" s="47"/>
      <c r="U155" s="82"/>
      <c r="V155" s="47"/>
      <c r="W155" s="85"/>
      <c r="X155" s="47"/>
      <c r="Y155" s="82"/>
    </row>
    <row r="156" spans="1:31" x14ac:dyDescent="0.2">
      <c r="E156" s="66"/>
      <c r="T156" s="47"/>
      <c r="U156" s="82"/>
      <c r="V156" s="47"/>
      <c r="W156" s="85"/>
      <c r="X156" s="47"/>
      <c r="Y156" s="82"/>
    </row>
    <row r="157" spans="1:31" x14ac:dyDescent="0.2">
      <c r="E157" s="66"/>
      <c r="T157" s="47"/>
      <c r="U157" s="82"/>
      <c r="V157" s="47"/>
      <c r="W157" s="85"/>
      <c r="X157" s="47"/>
      <c r="Y157" s="82"/>
    </row>
    <row r="158" spans="1:31" x14ac:dyDescent="0.2">
      <c r="E158" s="66"/>
      <c r="T158" s="47"/>
      <c r="U158" s="82"/>
      <c r="V158" s="47"/>
      <c r="W158" s="85"/>
      <c r="X158" s="47"/>
      <c r="Y158" s="82"/>
    </row>
    <row r="159" spans="1:31" x14ac:dyDescent="0.2">
      <c r="E159" s="66"/>
      <c r="T159" s="47"/>
      <c r="U159" s="82"/>
      <c r="V159" s="47"/>
      <c r="W159" s="85"/>
      <c r="X159" s="47"/>
      <c r="Y159" s="82"/>
    </row>
    <row r="160" spans="1:31" x14ac:dyDescent="0.2">
      <c r="E160" s="66"/>
      <c r="T160" s="47"/>
      <c r="U160" s="82"/>
      <c r="V160" s="47"/>
      <c r="W160" s="85"/>
      <c r="X160" s="47"/>
      <c r="Y160" s="82"/>
    </row>
    <row r="161" spans="5:25" x14ac:dyDescent="0.2">
      <c r="E161" s="66"/>
      <c r="T161" s="47"/>
      <c r="U161" s="82"/>
      <c r="V161" s="47"/>
      <c r="W161" s="85"/>
      <c r="X161" s="47"/>
      <c r="Y161" s="82"/>
    </row>
    <row r="162" spans="5:25" x14ac:dyDescent="0.2">
      <c r="E162" s="66"/>
      <c r="T162" s="47"/>
      <c r="U162" s="82"/>
      <c r="V162" s="47"/>
      <c r="W162" s="85"/>
      <c r="X162" s="47"/>
      <c r="Y162" s="82"/>
    </row>
    <row r="163" spans="5:25" x14ac:dyDescent="0.2">
      <c r="E163" s="66"/>
    </row>
    <row r="164" spans="5:25" x14ac:dyDescent="0.2">
      <c r="E164" s="66"/>
    </row>
    <row r="165" spans="5:25" x14ac:dyDescent="0.2">
      <c r="E165" s="66"/>
    </row>
    <row r="166" spans="5:25" x14ac:dyDescent="0.2">
      <c r="E166" s="66"/>
    </row>
    <row r="167" spans="5:25" x14ac:dyDescent="0.2">
      <c r="E167" s="66"/>
    </row>
    <row r="168" spans="5:25" x14ac:dyDescent="0.2">
      <c r="E168" s="66"/>
    </row>
    <row r="169" spans="5:25" x14ac:dyDescent="0.2">
      <c r="E169" s="66"/>
    </row>
    <row r="170" spans="5:25" x14ac:dyDescent="0.2">
      <c r="E170" s="66"/>
    </row>
    <row r="171" spans="5:25" x14ac:dyDescent="0.2">
      <c r="E171" s="66"/>
    </row>
    <row r="172" spans="5:25" x14ac:dyDescent="0.2">
      <c r="E172" s="66"/>
    </row>
    <row r="173" spans="5:25" x14ac:dyDescent="0.2">
      <c r="E173" s="66"/>
    </row>
    <row r="174" spans="5:25" x14ac:dyDescent="0.2">
      <c r="E174" s="66"/>
    </row>
    <row r="175" spans="5:25" x14ac:dyDescent="0.2">
      <c r="E175" s="66"/>
    </row>
    <row r="176" spans="5:25" x14ac:dyDescent="0.2">
      <c r="E176" s="66"/>
    </row>
    <row r="177" spans="5:5" x14ac:dyDescent="0.2">
      <c r="E177" s="66"/>
    </row>
    <row r="178" spans="5:5" x14ac:dyDescent="0.2">
      <c r="E178" s="66"/>
    </row>
    <row r="179" spans="5:5" x14ac:dyDescent="0.2">
      <c r="E179" s="66"/>
    </row>
    <row r="180" spans="5:5" x14ac:dyDescent="0.2">
      <c r="E180" s="66"/>
    </row>
    <row r="181" spans="5:5" x14ac:dyDescent="0.2">
      <c r="E181" s="66"/>
    </row>
    <row r="182" spans="5:5" x14ac:dyDescent="0.2">
      <c r="E182" s="66"/>
    </row>
    <row r="183" spans="5:5" x14ac:dyDescent="0.2">
      <c r="E183" s="66"/>
    </row>
    <row r="184" spans="5:5" x14ac:dyDescent="0.2">
      <c r="E184" s="66"/>
    </row>
    <row r="185" spans="5:5" x14ac:dyDescent="0.2">
      <c r="E185" s="66"/>
    </row>
    <row r="186" spans="5:5" x14ac:dyDescent="0.2">
      <c r="E186" s="66"/>
    </row>
    <row r="187" spans="5:5" x14ac:dyDescent="0.2">
      <c r="E187" s="66"/>
    </row>
    <row r="188" spans="5:5" x14ac:dyDescent="0.2">
      <c r="E188" s="66"/>
    </row>
    <row r="189" spans="5:5" x14ac:dyDescent="0.2">
      <c r="E189" s="66"/>
    </row>
    <row r="190" spans="5:5" x14ac:dyDescent="0.2">
      <c r="E190" s="66"/>
    </row>
    <row r="191" spans="5:5" x14ac:dyDescent="0.2">
      <c r="E191" s="66"/>
    </row>
    <row r="192" spans="5:5" x14ac:dyDescent="0.2">
      <c r="E192" s="66"/>
    </row>
    <row r="193" spans="5:5" x14ac:dyDescent="0.2">
      <c r="E193" s="66"/>
    </row>
    <row r="194" spans="5:5" x14ac:dyDescent="0.2">
      <c r="E194" s="66"/>
    </row>
    <row r="195" spans="5:5" x14ac:dyDescent="0.2">
      <c r="E195" s="66"/>
    </row>
    <row r="196" spans="5:5" x14ac:dyDescent="0.2">
      <c r="E196" s="66"/>
    </row>
    <row r="197" spans="5:5" x14ac:dyDescent="0.2">
      <c r="E197" s="66"/>
    </row>
    <row r="198" spans="5:5" x14ac:dyDescent="0.2">
      <c r="E198" s="66"/>
    </row>
    <row r="199" spans="5:5" x14ac:dyDescent="0.2">
      <c r="E199" s="66"/>
    </row>
    <row r="200" spans="5:5" x14ac:dyDescent="0.2">
      <c r="E200" s="66"/>
    </row>
    <row r="201" spans="5:5" x14ac:dyDescent="0.2">
      <c r="E201" s="66"/>
    </row>
    <row r="202" spans="5:5" x14ac:dyDescent="0.2">
      <c r="E202" s="66"/>
    </row>
    <row r="203" spans="5:5" x14ac:dyDescent="0.2">
      <c r="E203" s="66"/>
    </row>
    <row r="204" spans="5:5" x14ac:dyDescent="0.2">
      <c r="E204" s="66"/>
    </row>
    <row r="205" spans="5:5" x14ac:dyDescent="0.2">
      <c r="E205" s="66"/>
    </row>
    <row r="206" spans="5:5" x14ac:dyDescent="0.2">
      <c r="E206" s="66"/>
    </row>
    <row r="207" spans="5:5" x14ac:dyDescent="0.2">
      <c r="E207" s="66"/>
    </row>
    <row r="208" spans="5:5" x14ac:dyDescent="0.2">
      <c r="E208" s="66"/>
    </row>
    <row r="209" spans="5:5" x14ac:dyDescent="0.2">
      <c r="E209" s="66"/>
    </row>
    <row r="210" spans="5:5" x14ac:dyDescent="0.2">
      <c r="E210" s="66"/>
    </row>
    <row r="211" spans="5:5" x14ac:dyDescent="0.2">
      <c r="E211" s="66"/>
    </row>
    <row r="212" spans="5:5" x14ac:dyDescent="0.2">
      <c r="E212" s="66"/>
    </row>
    <row r="213" spans="5:5" x14ac:dyDescent="0.2">
      <c r="E213" s="66"/>
    </row>
    <row r="214" spans="5:5" x14ac:dyDescent="0.2">
      <c r="E214" s="66"/>
    </row>
    <row r="215" spans="5:5" x14ac:dyDescent="0.2">
      <c r="E215" s="66"/>
    </row>
    <row r="216" spans="5:5" x14ac:dyDescent="0.2">
      <c r="E216" s="66"/>
    </row>
    <row r="217" spans="5:5" x14ac:dyDescent="0.2">
      <c r="E217" s="66"/>
    </row>
    <row r="218" spans="5:5" x14ac:dyDescent="0.2">
      <c r="E218" s="66"/>
    </row>
    <row r="219" spans="5:5" x14ac:dyDescent="0.2">
      <c r="E219" s="66"/>
    </row>
    <row r="220" spans="5:5" x14ac:dyDescent="0.2">
      <c r="E220" s="66"/>
    </row>
    <row r="221" spans="5:5" x14ac:dyDescent="0.2">
      <c r="E221" s="66"/>
    </row>
    <row r="222" spans="5:5" x14ac:dyDescent="0.2">
      <c r="E222" s="66"/>
    </row>
    <row r="223" spans="5:5" x14ac:dyDescent="0.2">
      <c r="E223" s="66"/>
    </row>
    <row r="224" spans="5:5" x14ac:dyDescent="0.2">
      <c r="E224" s="66"/>
    </row>
    <row r="225" spans="5:5" x14ac:dyDescent="0.2">
      <c r="E225" s="66"/>
    </row>
    <row r="226" spans="5:5" x14ac:dyDescent="0.2">
      <c r="E226" s="66"/>
    </row>
    <row r="227" spans="5:5" x14ac:dyDescent="0.2">
      <c r="E227" s="66"/>
    </row>
    <row r="228" spans="5:5" x14ac:dyDescent="0.2">
      <c r="E228" s="66"/>
    </row>
    <row r="229" spans="5:5" x14ac:dyDescent="0.2">
      <c r="E229" s="66"/>
    </row>
    <row r="230" spans="5:5" x14ac:dyDescent="0.2">
      <c r="E230" s="66"/>
    </row>
    <row r="231" spans="5:5" x14ac:dyDescent="0.2">
      <c r="E231" s="66"/>
    </row>
    <row r="232" spans="5:5" x14ac:dyDescent="0.2">
      <c r="E232" s="66"/>
    </row>
    <row r="233" spans="5:5" x14ac:dyDescent="0.2">
      <c r="E233" s="66"/>
    </row>
    <row r="234" spans="5:5" x14ac:dyDescent="0.2">
      <c r="E234" s="66"/>
    </row>
    <row r="235" spans="5:5" x14ac:dyDescent="0.2">
      <c r="E235" s="66"/>
    </row>
    <row r="236" spans="5:5" x14ac:dyDescent="0.2">
      <c r="E236" s="66"/>
    </row>
    <row r="237" spans="5:5" x14ac:dyDescent="0.2">
      <c r="E237" s="66"/>
    </row>
    <row r="238" spans="5:5" x14ac:dyDescent="0.2">
      <c r="E238" s="66"/>
    </row>
    <row r="239" spans="5:5" x14ac:dyDescent="0.2">
      <c r="E239" s="66"/>
    </row>
    <row r="240" spans="5:5" x14ac:dyDescent="0.2">
      <c r="E240" s="66"/>
    </row>
    <row r="241" spans="5:5" x14ac:dyDescent="0.2">
      <c r="E241" s="66"/>
    </row>
    <row r="242" spans="5:5" x14ac:dyDescent="0.2">
      <c r="E242" s="66"/>
    </row>
    <row r="243" spans="5:5" x14ac:dyDescent="0.2">
      <c r="E243" s="66"/>
    </row>
    <row r="244" spans="5:5" x14ac:dyDescent="0.2">
      <c r="E244" s="66"/>
    </row>
    <row r="245" spans="5:5" x14ac:dyDescent="0.2">
      <c r="E245" s="66"/>
    </row>
    <row r="246" spans="5:5" x14ac:dyDescent="0.2">
      <c r="E246" s="66"/>
    </row>
    <row r="247" spans="5:5" x14ac:dyDescent="0.2">
      <c r="E247" s="66"/>
    </row>
    <row r="248" spans="5:5" x14ac:dyDescent="0.2">
      <c r="E248" s="66"/>
    </row>
    <row r="249" spans="5:5" x14ac:dyDescent="0.2">
      <c r="E249" s="66"/>
    </row>
    <row r="250" spans="5:5" x14ac:dyDescent="0.2">
      <c r="E250" s="66"/>
    </row>
    <row r="251" spans="5:5" x14ac:dyDescent="0.2">
      <c r="E251" s="66"/>
    </row>
    <row r="252" spans="5:5" x14ac:dyDescent="0.2">
      <c r="E252" s="66"/>
    </row>
    <row r="253" spans="5:5" x14ac:dyDescent="0.2">
      <c r="E253" s="66"/>
    </row>
    <row r="254" spans="5:5" x14ac:dyDescent="0.2">
      <c r="E254" s="66"/>
    </row>
    <row r="255" spans="5:5" x14ac:dyDescent="0.2">
      <c r="E255" s="66"/>
    </row>
    <row r="256" spans="5:5" x14ac:dyDescent="0.2">
      <c r="E256" s="66"/>
    </row>
    <row r="257" spans="5:5" x14ac:dyDescent="0.2">
      <c r="E257" s="66"/>
    </row>
    <row r="258" spans="5:5" x14ac:dyDescent="0.2">
      <c r="E258" s="66"/>
    </row>
    <row r="259" spans="5:5" x14ac:dyDescent="0.2">
      <c r="E259" s="66"/>
    </row>
    <row r="260" spans="5:5" x14ac:dyDescent="0.2">
      <c r="E260" s="66"/>
    </row>
    <row r="261" spans="5:5" x14ac:dyDescent="0.2">
      <c r="E261" s="66"/>
    </row>
    <row r="262" spans="5:5" x14ac:dyDescent="0.2">
      <c r="E262" s="66"/>
    </row>
    <row r="263" spans="5:5" x14ac:dyDescent="0.2">
      <c r="E263" s="66"/>
    </row>
    <row r="264" spans="5:5" x14ac:dyDescent="0.2">
      <c r="E264" s="66"/>
    </row>
    <row r="265" spans="5:5" x14ac:dyDescent="0.2">
      <c r="E265" s="66"/>
    </row>
    <row r="266" spans="5:5" x14ac:dyDescent="0.2">
      <c r="E266" s="66"/>
    </row>
    <row r="267" spans="5:5" x14ac:dyDescent="0.2">
      <c r="E267" s="66"/>
    </row>
    <row r="268" spans="5:5" x14ac:dyDescent="0.2">
      <c r="E268" s="66"/>
    </row>
    <row r="269" spans="5:5" x14ac:dyDescent="0.2">
      <c r="E269" s="66"/>
    </row>
    <row r="270" spans="5:5" x14ac:dyDescent="0.2">
      <c r="E270" s="66"/>
    </row>
    <row r="271" spans="5:5" x14ac:dyDescent="0.2">
      <c r="E271" s="66"/>
    </row>
    <row r="272" spans="5:5" x14ac:dyDescent="0.2">
      <c r="E272" s="66"/>
    </row>
    <row r="273" spans="5:5" x14ac:dyDescent="0.2">
      <c r="E273" s="66"/>
    </row>
    <row r="274" spans="5:5" x14ac:dyDescent="0.2">
      <c r="E274" s="66"/>
    </row>
    <row r="275" spans="5:5" x14ac:dyDescent="0.2">
      <c r="E275" s="66"/>
    </row>
    <row r="276" spans="5:5" x14ac:dyDescent="0.2">
      <c r="E276" s="66"/>
    </row>
    <row r="277" spans="5:5" x14ac:dyDescent="0.2">
      <c r="E277" s="66"/>
    </row>
    <row r="278" spans="5:5" x14ac:dyDescent="0.2">
      <c r="E278" s="66"/>
    </row>
  </sheetData>
  <sheetProtection algorithmName="SHA-512" hashValue="zGWnDp3JRJAe4RY6wiCbaek5d0UBmA1ymV/unu6QOie3ci3P5Vftbbn70UX1GKtk9eZX57vZJTzzqG9x3pJ7Cg==" saltValue="UIjpqTurDtw5w3LElxClww==" spinCount="100000" sheet="1" formatCells="0"/>
  <mergeCells count="21">
    <mergeCell ref="N1:N2"/>
    <mergeCell ref="M1:M2"/>
    <mergeCell ref="G1:G2"/>
    <mergeCell ref="Z1:Z2"/>
    <mergeCell ref="AA1:AA2"/>
    <mergeCell ref="Q1:Q2"/>
    <mergeCell ref="R1:R2"/>
    <mergeCell ref="J1:J2"/>
    <mergeCell ref="K1:K2"/>
    <mergeCell ref="P1:P2"/>
    <mergeCell ref="T1:T2"/>
    <mergeCell ref="S1:S2"/>
    <mergeCell ref="L1:L2"/>
    <mergeCell ref="U1:Y2"/>
    <mergeCell ref="O1:O2"/>
    <mergeCell ref="B1:B2"/>
    <mergeCell ref="C1:C2"/>
    <mergeCell ref="D1:D2"/>
    <mergeCell ref="H1:H2"/>
    <mergeCell ref="I1:I2"/>
    <mergeCell ref="E1:E2"/>
  </mergeCells>
  <phoneticPr fontId="1"/>
  <conditionalFormatting sqref="C3:J3 C5:D153 H5:H154 P3:P153 S3:S153 C4:E4 H4:J4 E4:E278 I5:J153 L3:L153 F4:G153">
    <cfRule type="expression" dxfId="14" priority="16" stopIfTrue="1">
      <formula>AND($B3&lt;&gt;"",C3="")</formula>
    </cfRule>
  </conditionalFormatting>
  <conditionalFormatting sqref="T3:T162">
    <cfRule type="expression" dxfId="13" priority="29" stopIfTrue="1">
      <formula>AND($S3="マイカード",$T3="")</formula>
    </cfRule>
  </conditionalFormatting>
  <conditionalFormatting sqref="M3:M153">
    <cfRule type="expression" dxfId="12" priority="13" stopIfTrue="1">
      <formula>OR(AND($L3="大会専用バス",$M3=""),AND($L3="自家用車",$M3=""))</formula>
    </cfRule>
  </conditionalFormatting>
  <conditionalFormatting sqref="O3:O153">
    <cfRule type="expression" dxfId="11" priority="12" stopIfTrue="1">
      <formula>AND(OR($L3="大会専用バス",$M3="大会専用バス"),$O3="")</formula>
    </cfRule>
  </conditionalFormatting>
  <conditionalFormatting sqref="Q3:Q153">
    <cfRule type="expression" dxfId="10" priority="6" stopIfTrue="1">
      <formula>AND($B3&lt;&gt;"",$Q3="",SEARCH("E",$P3)&gt;0,SEARCH("C-",$P3)&gt;0)</formula>
    </cfRule>
    <cfRule type="expression" dxfId="9" priority="11" stopIfTrue="1">
      <formula>AND($D3="男",SEARCH("W",$Q3)&gt;0)</formula>
    </cfRule>
  </conditionalFormatting>
  <conditionalFormatting sqref="P3:P153">
    <cfRule type="expression" dxfId="8" priority="20" stopIfTrue="1">
      <formula>AND($D3="男",SEARCH("W",P3)&gt;0)</formula>
    </cfRule>
  </conditionalFormatting>
  <conditionalFormatting sqref="AA3:AA153">
    <cfRule type="expression" dxfId="7" priority="68" stopIfTrue="1">
      <formula>AND($P3="WE",$AA3="")</formula>
    </cfRule>
    <cfRule type="expression" dxfId="6" priority="69" stopIfTrue="1">
      <formula>AND($P3="ME",$AA3="")</formula>
    </cfRule>
  </conditionalFormatting>
  <conditionalFormatting sqref="U3:Y153">
    <cfRule type="expression" dxfId="5" priority="5" stopIfTrue="1">
      <formula>AND($B3&lt;&gt;"",$P3&lt;&gt;"",OR($U3="",$W3="",$Y3=""),COUNTIF($P3,"&lt;&gt;*C-*"),OR(COUNTIF($P3,"*E*"),COUNTIF($P3,"*A*")))</formula>
    </cfRule>
  </conditionalFormatting>
  <conditionalFormatting sqref="M3:M153 Q3:Q153">
    <cfRule type="expression" dxfId="4" priority="3" stopIfTrue="1">
      <formula>AND(M3&lt;&gt;"",EXACT(L3,M3))</formula>
    </cfRule>
  </conditionalFormatting>
  <conditionalFormatting sqref="R3:R153">
    <cfRule type="expression" dxfId="3" priority="2">
      <formula>AND($B3&lt;&gt;"",$R3="",COUNTIF($P3,"&lt;&gt;*C-*"),OR(COUNTIF($P3,"*E*"),COUNTIF($Q3,"*E*")))</formula>
    </cfRule>
  </conditionalFormatting>
  <conditionalFormatting sqref="N3:N153">
    <cfRule type="expression" dxfId="2" priority="1">
      <formula>OR(AND($M3="自家用車",$N3=""),AND($L3="自家用車",$N3=""))</formula>
    </cfRule>
  </conditionalFormatting>
  <dataValidations count="13">
    <dataValidation imeMode="off" allowBlank="1" showInputMessage="1" showErrorMessage="1" sqref="J3 AA152:AB152 AA104:AB104 AA106:AB106 AA108:AB108 AA110:AB110 AA112:AB112 AA114:AB114 AA116:AB116 AA118:AB118 AA120:AB120 AA122:AB122 AA124:AB124 AA126:AB126 AA128:AB128 AA130:AB130 AA132:AB132 AA134:AB134 AA136:AB136 AA138:AB138 AA140:AB140 AA142:AB142 AA144:AB144 AA146:AB146 AA148:AB148 AA150:AB150 AA153 I3:I153 AA3:AA103 AA105 AA107 AA109 AA111 AA113 AA115 AA117 AA119 AA121 AA123 AA125 AA127 AA129 AA131 AA133 AA135 AA137 AA139 AA141 AA143 AA145 AA147 AA149 AA151 AB19:AB102 AB3:AB16 H4:H154 E4:E278" xr:uid="{00000000-0002-0000-0200-000000000000}"/>
    <dataValidation imeMode="hiragana" allowBlank="1" showInputMessage="1" showErrorMessage="1" sqref="B3:C153 AC3:AC153" xr:uid="{00000000-0002-0000-0200-000001000000}"/>
    <dataValidation type="whole" imeMode="off" showInputMessage="1" showErrorMessage="1" errorTitle="無効な値" error="数字のみを入力してください。_x000a_" sqref="F3:F153" xr:uid="{00000000-0002-0000-0200-000002000000}">
      <formula1>1</formula1>
      <formula2>200</formula2>
    </dataValidation>
    <dataValidation type="list" imeMode="on" allowBlank="1" showInputMessage="1" showErrorMessage="1" sqref="D3:D153" xr:uid="{00000000-0002-0000-0200-000003000000}">
      <formula1>"男,女,,"</formula1>
    </dataValidation>
    <dataValidation type="list" allowBlank="1" showInputMessage="1" showErrorMessage="1" sqref="S3:S153" xr:uid="{00000000-0002-0000-0200-000006000000}">
      <formula1>いーかーど</formula1>
    </dataValidation>
    <dataValidation imeMode="on" allowBlank="1" showInputMessage="1" showErrorMessage="1" sqref="E3" xr:uid="{00000000-0002-0000-0200-000007000000}"/>
    <dataValidation type="list" imeMode="hiragana" allowBlank="1" showInputMessage="1" showErrorMessage="1" sqref="L3:M153" xr:uid="{00000000-0002-0000-0200-000009000000}">
      <formula1>"大会専用バス,自家用車,その他"</formula1>
    </dataValidation>
    <dataValidation type="list" imeMode="hiragana" allowBlank="1" showInputMessage="1" showErrorMessage="1" sqref="N3:N153" xr:uid="{00000000-0002-0000-0200-00000A000000}">
      <formula1>"運転手,同乗者・他"</formula1>
    </dataValidation>
    <dataValidation type="list" imeMode="off" showInputMessage="1" showErrorMessage="1" errorTitle="無効な値" error="数字のみを入力してください。_x000a_" sqref="G3:G153" xr:uid="{FCC6AC70-C432-4907-9D73-CE40BD3D0D04}">
      <formula1>"高校生以下,大学生,一般"</formula1>
    </dataValidation>
    <dataValidation type="whole" allowBlank="1" showInputMessage="1" showErrorMessage="1" sqref="U1:U1048576 W1:W1048576 Y1:Y1048576" xr:uid="{6550E547-1039-4F06-AFFF-9FE5AC5A25F3}">
      <formula1>0</formula1>
      <formula2>1000</formula2>
    </dataValidation>
    <dataValidation type="textLength" allowBlank="1" showInputMessage="1" showErrorMessage="1" sqref="K1:K1048576" xr:uid="{765B7914-EC79-4B14-8489-354DA56FD9CF}">
      <formula1>0</formula1>
      <formula2>13</formula2>
    </dataValidation>
    <dataValidation type="whole" imeMode="hiragana" operator="greaterThanOrEqual" allowBlank="1" showInputMessage="1" showErrorMessage="1" sqref="O4:O153" xr:uid="{921FB4E4-3362-477F-914E-830261BC8C46}">
      <formula1>1</formula1>
    </dataValidation>
    <dataValidation type="whole" operator="greaterThanOrEqual" allowBlank="1" showInputMessage="1" showErrorMessage="1" sqref="O3" xr:uid="{24768E70-8BBF-41D6-BC4D-8362D3BBF03A}">
      <formula1>1</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8" id="{C9F5891B-0540-4BC8-B550-83A6B72CE7BB}">
            <xm:f>OR($F3&lt;VLOOKUP($P3,'クラスデータ '!$A$3:$G$81,7,FALSE),$F3&gt;VLOOKUP($P3,'クラスデータ '!$A$3:$G$81,6,FALSE))</xm:f>
            <x14:dxf>
              <fill>
                <patternFill>
                  <bgColor rgb="FF00CCFF"/>
                </patternFill>
              </fill>
            </x14:dxf>
          </x14:cfRule>
          <xm:sqref>P3:P153</xm:sqref>
        </x14:conditionalFormatting>
        <x14:conditionalFormatting xmlns:xm="http://schemas.microsoft.com/office/excel/2006/main">
          <x14:cfRule type="expression" priority="70" stopIfTrue="1" id="{BD20F1EA-AD98-4A52-ABE9-5A791B40D0A5}">
            <xm:f>OR($Q3&lt;VLOOKUP($P3,'クラスデータ '!$A$3:$G$81,7,FALSE),$F3&gt;VLOOKUP($Q3,'クラスデータ '!$A$3:$G$81,6,FALSE))</xm:f>
            <x14:dxf>
              <fill>
                <patternFill>
                  <bgColor rgb="FF00CCFF"/>
                </patternFill>
              </fill>
            </x14:dxf>
          </x14:cfRule>
          <xm:sqref>Q3:Q153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'クラスデータ '!$A$3:$A$83</xm:f>
          </x14:formula1>
          <xm:sqref>P3:Q153</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75"/>
  <sheetViews>
    <sheetView zoomScaleNormal="100" workbookViewId="0">
      <selection activeCell="C25" sqref="C25"/>
    </sheetView>
  </sheetViews>
  <sheetFormatPr defaultColWidth="8.90625" defaultRowHeight="13.4" customHeight="1" x14ac:dyDescent="0.2"/>
  <cols>
    <col min="1" max="1" width="8.90625" style="14" customWidth="1"/>
    <col min="2" max="2" width="10.90625" style="14" customWidth="1"/>
    <col min="3" max="3" width="20.6328125" style="14" customWidth="1"/>
    <col min="4" max="4" width="6.453125" style="14" customWidth="1"/>
    <col min="5" max="7" width="8.90625" style="14"/>
    <col min="8" max="8" width="6" style="14" customWidth="1"/>
    <col min="9" max="9" width="8.90625" style="14"/>
    <col min="10" max="10" width="5.6328125" style="14" customWidth="1"/>
    <col min="11" max="11" width="19.08984375" style="14" customWidth="1"/>
    <col min="12" max="16384" width="8.90625" style="14"/>
  </cols>
  <sheetData>
    <row r="1" spans="1:12" ht="13.4" customHeight="1" x14ac:dyDescent="0.2">
      <c r="A1" s="15" t="s">
        <v>24</v>
      </c>
      <c r="B1" s="14" t="s">
        <v>169</v>
      </c>
      <c r="C1" s="15" t="s">
        <v>25</v>
      </c>
      <c r="D1" s="15" t="s">
        <v>26</v>
      </c>
      <c r="E1" s="15" t="s">
        <v>83</v>
      </c>
      <c r="F1" s="15" t="s">
        <v>26</v>
      </c>
      <c r="G1" s="15"/>
      <c r="H1" s="15"/>
      <c r="I1" s="15"/>
      <c r="J1" s="15"/>
      <c r="K1" s="72"/>
      <c r="L1" s="72"/>
    </row>
    <row r="2" spans="1:12" ht="13.4" customHeight="1" x14ac:dyDescent="0.2">
      <c r="A2" s="14" t="s">
        <v>36</v>
      </c>
      <c r="B2" s="14" t="s">
        <v>171</v>
      </c>
      <c r="C2" s="14" t="s">
        <v>101</v>
      </c>
      <c r="D2" s="14">
        <v>3500</v>
      </c>
      <c r="E2" s="14" t="s">
        <v>58</v>
      </c>
      <c r="F2" s="14">
        <v>0</v>
      </c>
      <c r="H2" s="22"/>
      <c r="J2" s="22"/>
      <c r="K2" s="72"/>
      <c r="L2" s="72"/>
    </row>
    <row r="3" spans="1:12" ht="13.4" customHeight="1" x14ac:dyDescent="0.2">
      <c r="A3" s="14" t="s">
        <v>37</v>
      </c>
      <c r="B3" s="14" t="s">
        <v>170</v>
      </c>
      <c r="C3" s="14" t="s">
        <v>28</v>
      </c>
      <c r="D3" s="14">
        <v>2500</v>
      </c>
      <c r="E3" s="14" t="s">
        <v>27</v>
      </c>
      <c r="F3" s="72">
        <v>300</v>
      </c>
      <c r="H3" s="22"/>
      <c r="J3" s="22"/>
      <c r="K3" s="72"/>
      <c r="L3" s="72"/>
    </row>
    <row r="4" spans="1:12" ht="13.4" customHeight="1" x14ac:dyDescent="0.2">
      <c r="A4" s="14" t="s">
        <v>38</v>
      </c>
      <c r="C4" s="14" t="s">
        <v>102</v>
      </c>
      <c r="D4" s="14">
        <v>2500</v>
      </c>
      <c r="K4" s="72"/>
      <c r="L4" s="72"/>
    </row>
    <row r="5" spans="1:12" ht="13.4" customHeight="1" x14ac:dyDescent="0.2">
      <c r="A5" s="14" t="s">
        <v>39</v>
      </c>
      <c r="B5" s="14" t="s">
        <v>172</v>
      </c>
      <c r="C5" s="14" t="s">
        <v>103</v>
      </c>
      <c r="D5" s="14">
        <v>2500</v>
      </c>
      <c r="K5" s="72"/>
      <c r="L5" s="72"/>
    </row>
    <row r="6" spans="1:12" ht="13.4" customHeight="1" x14ac:dyDescent="0.2">
      <c r="C6" s="14" t="s">
        <v>104</v>
      </c>
      <c r="D6" s="14">
        <v>2500</v>
      </c>
      <c r="K6" s="72"/>
      <c r="L6" s="72"/>
    </row>
    <row r="7" spans="1:12" ht="13.4" customHeight="1" x14ac:dyDescent="0.2">
      <c r="C7" s="14" t="s">
        <v>105</v>
      </c>
      <c r="D7" s="14">
        <v>2500</v>
      </c>
      <c r="K7" s="72"/>
      <c r="L7" s="72"/>
    </row>
    <row r="8" spans="1:12" ht="13.4" customHeight="1" x14ac:dyDescent="0.2">
      <c r="C8" s="14" t="s">
        <v>106</v>
      </c>
      <c r="D8" s="14">
        <v>2500</v>
      </c>
    </row>
    <row r="9" spans="1:12" ht="13.4" customHeight="1" x14ac:dyDescent="0.2">
      <c r="C9" s="14" t="s">
        <v>107</v>
      </c>
      <c r="D9" s="14">
        <v>2500</v>
      </c>
    </row>
    <row r="10" spans="1:12" ht="13.4" customHeight="1" x14ac:dyDescent="0.2">
      <c r="C10" s="14" t="s">
        <v>108</v>
      </c>
      <c r="D10" s="14">
        <v>2500</v>
      </c>
    </row>
    <row r="11" spans="1:12" ht="13.4" customHeight="1" x14ac:dyDescent="0.2">
      <c r="C11" s="14" t="s">
        <v>23</v>
      </c>
      <c r="D11" s="14">
        <v>2500</v>
      </c>
    </row>
    <row r="12" spans="1:12" ht="13.4" customHeight="1" x14ac:dyDescent="0.2">
      <c r="C12" s="14" t="s">
        <v>29</v>
      </c>
      <c r="D12" s="14">
        <v>1000</v>
      </c>
    </row>
    <row r="13" spans="1:12" ht="13.4" customHeight="1" x14ac:dyDescent="0.2">
      <c r="C13" s="14" t="s">
        <v>109</v>
      </c>
      <c r="D13" s="14">
        <v>1000</v>
      </c>
    </row>
    <row r="14" spans="1:12" ht="13.4" customHeight="1" x14ac:dyDescent="0.2">
      <c r="C14" s="14" t="s">
        <v>161</v>
      </c>
      <c r="D14" s="14">
        <v>1000</v>
      </c>
    </row>
    <row r="15" spans="1:12" ht="13.4" customHeight="1" x14ac:dyDescent="0.2">
      <c r="C15" s="14" t="s">
        <v>160</v>
      </c>
      <c r="D15" s="14">
        <v>3500</v>
      </c>
    </row>
    <row r="16" spans="1:12" ht="13.4" customHeight="1" x14ac:dyDescent="0.2">
      <c r="C16" s="14" t="s">
        <v>30</v>
      </c>
      <c r="D16" s="14">
        <v>2500</v>
      </c>
    </row>
    <row r="17" spans="3:4" ht="13.4" customHeight="1" x14ac:dyDescent="0.2">
      <c r="C17" s="14" t="s">
        <v>110</v>
      </c>
      <c r="D17" s="14">
        <v>2500</v>
      </c>
    </row>
    <row r="18" spans="3:4" ht="13.4" customHeight="1" x14ac:dyDescent="0.2">
      <c r="C18" s="14" t="s">
        <v>111</v>
      </c>
      <c r="D18" s="14">
        <v>2500</v>
      </c>
    </row>
    <row r="19" spans="3:4" ht="13.4" customHeight="1" x14ac:dyDescent="0.2">
      <c r="C19" s="14" t="s">
        <v>112</v>
      </c>
      <c r="D19" s="14">
        <v>2500</v>
      </c>
    </row>
    <row r="20" spans="3:4" ht="13.4" customHeight="1" x14ac:dyDescent="0.2">
      <c r="C20" s="14" t="s">
        <v>113</v>
      </c>
      <c r="D20" s="14">
        <v>2500</v>
      </c>
    </row>
    <row r="21" spans="3:4" ht="13.4" customHeight="1" x14ac:dyDescent="0.2">
      <c r="C21" s="14" t="s">
        <v>114</v>
      </c>
      <c r="D21" s="14">
        <v>2500</v>
      </c>
    </row>
    <row r="22" spans="3:4" ht="13.4" customHeight="1" x14ac:dyDescent="0.2">
      <c r="C22" s="14" t="s">
        <v>115</v>
      </c>
      <c r="D22" s="14">
        <v>2500</v>
      </c>
    </row>
    <row r="23" spans="3:4" ht="13.4" customHeight="1" x14ac:dyDescent="0.2">
      <c r="C23" s="14" t="s">
        <v>116</v>
      </c>
      <c r="D23" s="14">
        <v>2500</v>
      </c>
    </row>
    <row r="24" spans="3:4" ht="13.4" customHeight="1" x14ac:dyDescent="0.2">
      <c r="C24" s="14" t="s">
        <v>117</v>
      </c>
      <c r="D24" s="14">
        <v>1000</v>
      </c>
    </row>
    <row r="25" spans="3:4" ht="13.4" customHeight="1" x14ac:dyDescent="0.2">
      <c r="C25" s="14" t="s">
        <v>118</v>
      </c>
      <c r="D25" s="14">
        <v>1000</v>
      </c>
    </row>
    <row r="26" spans="3:4" ht="13.4" customHeight="1" x14ac:dyDescent="0.2">
      <c r="C26" s="14" t="s">
        <v>119</v>
      </c>
      <c r="D26" s="14">
        <v>1000</v>
      </c>
    </row>
    <row r="27" spans="3:4" ht="13.4" customHeight="1" x14ac:dyDescent="0.2">
      <c r="C27" s="14" t="s">
        <v>120</v>
      </c>
      <c r="D27" s="14">
        <v>2500</v>
      </c>
    </row>
    <row r="28" spans="3:4" ht="13.4" customHeight="1" x14ac:dyDescent="0.2">
      <c r="C28" s="14" t="s">
        <v>121</v>
      </c>
      <c r="D28" s="14">
        <v>2500</v>
      </c>
    </row>
    <row r="29" spans="3:4" ht="13.4" customHeight="1" x14ac:dyDescent="0.2">
      <c r="C29" s="14" t="s">
        <v>122</v>
      </c>
      <c r="D29" s="14">
        <v>1000</v>
      </c>
    </row>
    <row r="30" spans="3:4" ht="13.4" customHeight="1" x14ac:dyDescent="0.2">
      <c r="C30" s="14" t="s">
        <v>123</v>
      </c>
      <c r="D30" s="14">
        <v>1000</v>
      </c>
    </row>
    <row r="31" spans="3:4" ht="13.4" customHeight="1" x14ac:dyDescent="0.2">
      <c r="C31" s="14" t="s">
        <v>124</v>
      </c>
      <c r="D31" s="14">
        <v>500</v>
      </c>
    </row>
    <row r="32" spans="3:4" ht="13.4" customHeight="1" x14ac:dyDescent="0.2">
      <c r="C32" s="14" t="s">
        <v>125</v>
      </c>
    </row>
    <row r="33" spans="3:3" ht="13.4" customHeight="1" x14ac:dyDescent="0.2">
      <c r="C33" s="14" t="s">
        <v>126</v>
      </c>
    </row>
    <row r="34" spans="3:3" ht="13.4" customHeight="1" x14ac:dyDescent="0.2">
      <c r="C34" s="14" t="s">
        <v>127</v>
      </c>
    </row>
    <row r="35" spans="3:3" ht="13.4" customHeight="1" x14ac:dyDescent="0.2">
      <c r="C35" s="14" t="s">
        <v>128</v>
      </c>
    </row>
    <row r="36" spans="3:3" ht="13.4" customHeight="1" x14ac:dyDescent="0.2">
      <c r="C36" s="14" t="s">
        <v>129</v>
      </c>
    </row>
    <row r="37" spans="3:3" ht="13.4" customHeight="1" x14ac:dyDescent="0.2">
      <c r="C37" s="14" t="s">
        <v>130</v>
      </c>
    </row>
    <row r="38" spans="3:3" ht="13.4" customHeight="1" x14ac:dyDescent="0.2">
      <c r="C38" s="14" t="s">
        <v>131</v>
      </c>
    </row>
    <row r="39" spans="3:3" ht="13.4" customHeight="1" x14ac:dyDescent="0.2">
      <c r="C39" s="14" t="s">
        <v>31</v>
      </c>
    </row>
    <row r="40" spans="3:3" ht="13.4" customHeight="1" x14ac:dyDescent="0.2">
      <c r="C40" s="14" t="s">
        <v>132</v>
      </c>
    </row>
    <row r="41" spans="3:3" ht="13.4" customHeight="1" x14ac:dyDescent="0.2">
      <c r="C41" s="14" t="s">
        <v>32</v>
      </c>
    </row>
    <row r="42" spans="3:3" ht="13.4" customHeight="1" x14ac:dyDescent="0.2">
      <c r="C42" s="14" t="s">
        <v>133</v>
      </c>
    </row>
    <row r="43" spans="3:3" ht="13.4" customHeight="1" x14ac:dyDescent="0.2">
      <c r="C43" s="14" t="s">
        <v>134</v>
      </c>
    </row>
    <row r="44" spans="3:3" ht="13.4" customHeight="1" x14ac:dyDescent="0.2">
      <c r="C44" s="14" t="s">
        <v>135</v>
      </c>
    </row>
    <row r="45" spans="3:3" ht="13.4" customHeight="1" x14ac:dyDescent="0.2">
      <c r="C45" s="14" t="s">
        <v>136</v>
      </c>
    </row>
    <row r="46" spans="3:3" ht="13.4" customHeight="1" x14ac:dyDescent="0.2">
      <c r="C46" s="14" t="s">
        <v>137</v>
      </c>
    </row>
    <row r="47" spans="3:3" ht="13.4" customHeight="1" x14ac:dyDescent="0.2">
      <c r="C47" s="14" t="s">
        <v>33</v>
      </c>
    </row>
    <row r="48" spans="3:3" ht="13.4" customHeight="1" x14ac:dyDescent="0.2">
      <c r="C48" s="14" t="s">
        <v>34</v>
      </c>
    </row>
    <row r="49" spans="3:3" ht="13.4" customHeight="1" x14ac:dyDescent="0.2">
      <c r="C49" s="14" t="s">
        <v>138</v>
      </c>
    </row>
    <row r="50" spans="3:3" ht="13.4" customHeight="1" x14ac:dyDescent="0.2">
      <c r="C50" s="14" t="s">
        <v>162</v>
      </c>
    </row>
    <row r="51" spans="3:3" ht="13.4" customHeight="1" x14ac:dyDescent="0.2">
      <c r="C51" s="14" t="s">
        <v>163</v>
      </c>
    </row>
    <row r="52" spans="3:3" ht="13.4" customHeight="1" x14ac:dyDescent="0.2">
      <c r="C52" s="14" t="s">
        <v>35</v>
      </c>
    </row>
    <row r="53" spans="3:3" ht="13.4" customHeight="1" x14ac:dyDescent="0.2">
      <c r="C53" s="14" t="s">
        <v>139</v>
      </c>
    </row>
    <row r="54" spans="3:3" ht="13.4" customHeight="1" x14ac:dyDescent="0.2">
      <c r="C54" s="14" t="s">
        <v>140</v>
      </c>
    </row>
    <row r="55" spans="3:3" ht="13.4" customHeight="1" x14ac:dyDescent="0.2">
      <c r="C55" s="14" t="s">
        <v>141</v>
      </c>
    </row>
    <row r="56" spans="3:3" ht="13.4" customHeight="1" x14ac:dyDescent="0.2">
      <c r="C56" s="14" t="s">
        <v>142</v>
      </c>
    </row>
    <row r="57" spans="3:3" ht="13.4" customHeight="1" x14ac:dyDescent="0.2">
      <c r="C57" s="14" t="s">
        <v>143</v>
      </c>
    </row>
    <row r="58" spans="3:3" ht="13.4" customHeight="1" x14ac:dyDescent="0.2">
      <c r="C58" s="14" t="s">
        <v>144</v>
      </c>
    </row>
    <row r="59" spans="3:3" ht="13.4" customHeight="1" x14ac:dyDescent="0.2">
      <c r="C59" s="14" t="s">
        <v>145</v>
      </c>
    </row>
    <row r="60" spans="3:3" ht="13.4" customHeight="1" x14ac:dyDescent="0.2">
      <c r="C60" s="14" t="s">
        <v>146</v>
      </c>
    </row>
    <row r="61" spans="3:3" ht="13.4" customHeight="1" x14ac:dyDescent="0.2">
      <c r="C61" s="14" t="s">
        <v>147</v>
      </c>
    </row>
    <row r="62" spans="3:3" ht="13.4" customHeight="1" x14ac:dyDescent="0.2">
      <c r="C62" s="14" t="s">
        <v>148</v>
      </c>
    </row>
    <row r="63" spans="3:3" ht="13.4" customHeight="1" x14ac:dyDescent="0.2">
      <c r="C63" s="14" t="s">
        <v>149</v>
      </c>
    </row>
    <row r="64" spans="3:3" ht="13.4" customHeight="1" x14ac:dyDescent="0.2">
      <c r="C64" s="14" t="s">
        <v>150</v>
      </c>
    </row>
    <row r="65" spans="3:3" ht="13.4" customHeight="1" x14ac:dyDescent="0.2">
      <c r="C65" s="14" t="s">
        <v>151</v>
      </c>
    </row>
    <row r="66" spans="3:3" ht="13.4" customHeight="1" x14ac:dyDescent="0.2">
      <c r="C66" s="14" t="s">
        <v>152</v>
      </c>
    </row>
    <row r="67" spans="3:3" ht="13.4" customHeight="1" x14ac:dyDescent="0.2">
      <c r="C67" s="14" t="s">
        <v>153</v>
      </c>
    </row>
    <row r="68" spans="3:3" ht="13.4" customHeight="1" x14ac:dyDescent="0.2">
      <c r="C68" s="14" t="s">
        <v>154</v>
      </c>
    </row>
    <row r="69" spans="3:3" ht="13.4" customHeight="1" x14ac:dyDescent="0.2">
      <c r="C69" s="14" t="s">
        <v>155</v>
      </c>
    </row>
    <row r="70" spans="3:3" ht="13.4" customHeight="1" x14ac:dyDescent="0.2">
      <c r="C70" s="14" t="s">
        <v>156</v>
      </c>
    </row>
    <row r="71" spans="3:3" ht="13.4" customHeight="1" x14ac:dyDescent="0.2">
      <c r="C71" s="14" t="s">
        <v>157</v>
      </c>
    </row>
    <row r="72" spans="3:3" ht="13.4" customHeight="1" x14ac:dyDescent="0.2">
      <c r="C72" s="14" t="s">
        <v>158</v>
      </c>
    </row>
    <row r="73" spans="3:3" ht="13.4" customHeight="1" x14ac:dyDescent="0.2">
      <c r="C73" s="14" t="s">
        <v>159</v>
      </c>
    </row>
    <row r="74" spans="3:3" ht="13.4" customHeight="1" x14ac:dyDescent="0.2">
      <c r="C74" s="14" t="s">
        <v>164</v>
      </c>
    </row>
    <row r="75" spans="3:3" ht="13.4" customHeight="1" x14ac:dyDescent="0.2">
      <c r="C75" s="14" t="s">
        <v>165</v>
      </c>
    </row>
  </sheetData>
  <phoneticPr fontId="1"/>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ACDC9-8598-40A1-B7AC-9B3F8845F5A4}">
  <dimension ref="A1:J83"/>
  <sheetViews>
    <sheetView topLeftCell="A60" workbookViewId="0">
      <selection activeCell="A81" sqref="A81"/>
    </sheetView>
  </sheetViews>
  <sheetFormatPr defaultColWidth="8.90625" defaultRowHeight="13.4" customHeight="1" x14ac:dyDescent="0.2"/>
  <cols>
    <col min="1" max="1" width="22.36328125" style="14" bestFit="1" customWidth="1"/>
    <col min="2" max="16384" width="8.90625" style="14"/>
  </cols>
  <sheetData>
    <row r="1" spans="1:10" ht="13.4" customHeight="1" x14ac:dyDescent="0.2">
      <c r="A1" s="14" t="s">
        <v>25</v>
      </c>
      <c r="B1" s="14" t="s">
        <v>40</v>
      </c>
      <c r="E1" s="14" t="s">
        <v>41</v>
      </c>
      <c r="F1" s="14" t="s">
        <v>42</v>
      </c>
      <c r="G1" s="14" t="s">
        <v>43</v>
      </c>
      <c r="J1" s="14" t="s">
        <v>28</v>
      </c>
    </row>
    <row r="2" spans="1:10" ht="13.4" customHeight="1" x14ac:dyDescent="0.2">
      <c r="B2" s="14" t="s">
        <v>166</v>
      </c>
      <c r="C2" s="14" t="s">
        <v>167</v>
      </c>
      <c r="D2" s="14" t="s">
        <v>168</v>
      </c>
      <c r="J2" s="14" t="s">
        <v>102</v>
      </c>
    </row>
    <row r="3" spans="1:10" ht="13.4" customHeight="1" x14ac:dyDescent="0.2">
      <c r="A3" s="14" t="s">
        <v>101</v>
      </c>
      <c r="B3" s="14">
        <v>6000</v>
      </c>
      <c r="C3" s="14">
        <v>4500</v>
      </c>
      <c r="D3" s="14">
        <v>2000</v>
      </c>
      <c r="F3" s="14">
        <v>200</v>
      </c>
      <c r="G3" s="14">
        <v>0</v>
      </c>
      <c r="J3" s="14" t="s">
        <v>103</v>
      </c>
    </row>
    <row r="4" spans="1:10" ht="13.4" customHeight="1" x14ac:dyDescent="0.2">
      <c r="A4" s="14" t="s">
        <v>28</v>
      </c>
      <c r="B4" s="14">
        <v>5000</v>
      </c>
      <c r="C4" s="14">
        <v>3500</v>
      </c>
      <c r="D4" s="14">
        <v>2000</v>
      </c>
      <c r="F4" s="14">
        <v>200</v>
      </c>
      <c r="G4" s="14">
        <v>19</v>
      </c>
      <c r="J4" s="14" t="s">
        <v>104</v>
      </c>
    </row>
    <row r="5" spans="1:10" ht="13.4" customHeight="1" x14ac:dyDescent="0.2">
      <c r="A5" s="14" t="s">
        <v>102</v>
      </c>
      <c r="B5" s="14">
        <v>5000</v>
      </c>
      <c r="C5" s="14">
        <v>3500</v>
      </c>
      <c r="D5" s="14">
        <v>2000</v>
      </c>
      <c r="F5" s="14">
        <v>200</v>
      </c>
      <c r="G5" s="14">
        <v>19</v>
      </c>
      <c r="J5" s="14" t="s">
        <v>105</v>
      </c>
    </row>
    <row r="6" spans="1:10" ht="13.4" customHeight="1" x14ac:dyDescent="0.2">
      <c r="A6" s="14" t="s">
        <v>103</v>
      </c>
      <c r="B6" s="14">
        <v>5000</v>
      </c>
      <c r="C6" s="14">
        <v>3500</v>
      </c>
      <c r="D6" s="14">
        <v>2000</v>
      </c>
      <c r="F6" s="14">
        <v>200</v>
      </c>
      <c r="G6" s="14">
        <v>35</v>
      </c>
      <c r="J6" s="14" t="s">
        <v>106</v>
      </c>
    </row>
    <row r="7" spans="1:10" ht="13.4" customHeight="1" x14ac:dyDescent="0.2">
      <c r="A7" s="14" t="s">
        <v>104</v>
      </c>
      <c r="B7" s="14">
        <v>5000</v>
      </c>
      <c r="C7" s="14">
        <v>3500</v>
      </c>
      <c r="D7" s="14">
        <v>2000</v>
      </c>
      <c r="F7" s="14">
        <v>200</v>
      </c>
      <c r="G7" s="14">
        <v>45</v>
      </c>
      <c r="J7" s="14" t="s">
        <v>107</v>
      </c>
    </row>
    <row r="8" spans="1:10" ht="13.4" customHeight="1" x14ac:dyDescent="0.2">
      <c r="A8" s="14" t="s">
        <v>105</v>
      </c>
      <c r="B8" s="14">
        <v>5000</v>
      </c>
      <c r="C8" s="14">
        <v>3500</v>
      </c>
      <c r="D8" s="14">
        <v>2000</v>
      </c>
      <c r="F8" s="14">
        <v>200</v>
      </c>
      <c r="G8" s="14">
        <v>55</v>
      </c>
      <c r="J8" s="14" t="s">
        <v>108</v>
      </c>
    </row>
    <row r="9" spans="1:10" ht="13.4" customHeight="1" x14ac:dyDescent="0.2">
      <c r="A9" s="14" t="s">
        <v>106</v>
      </c>
      <c r="B9" s="14">
        <v>5000</v>
      </c>
      <c r="C9" s="14">
        <v>3500</v>
      </c>
      <c r="D9" s="14">
        <v>2000</v>
      </c>
      <c r="F9" s="14">
        <v>200</v>
      </c>
      <c r="G9" s="14">
        <v>65</v>
      </c>
      <c r="J9" s="14" t="s">
        <v>23</v>
      </c>
    </row>
    <row r="10" spans="1:10" ht="13.4" customHeight="1" x14ac:dyDescent="0.2">
      <c r="A10" s="14" t="s">
        <v>107</v>
      </c>
      <c r="B10" s="14">
        <v>5000</v>
      </c>
      <c r="C10" s="14">
        <v>3500</v>
      </c>
      <c r="D10" s="14">
        <v>2000</v>
      </c>
      <c r="F10" s="14">
        <v>200</v>
      </c>
      <c r="G10" s="14">
        <v>75</v>
      </c>
      <c r="J10" s="14" t="s">
        <v>29</v>
      </c>
    </row>
    <row r="11" spans="1:10" ht="13.4" customHeight="1" x14ac:dyDescent="0.2">
      <c r="A11" s="14" t="s">
        <v>108</v>
      </c>
      <c r="B11" s="14">
        <v>5000</v>
      </c>
      <c r="C11" s="14">
        <v>3500</v>
      </c>
      <c r="D11" s="14">
        <v>2000</v>
      </c>
      <c r="F11" s="14">
        <v>200</v>
      </c>
      <c r="G11" s="14">
        <v>85</v>
      </c>
      <c r="J11" s="14" t="s">
        <v>109</v>
      </c>
    </row>
    <row r="12" spans="1:10" ht="13.4" customHeight="1" x14ac:dyDescent="0.2">
      <c r="A12" s="14" t="s">
        <v>23</v>
      </c>
      <c r="B12" s="14">
        <v>5000</v>
      </c>
      <c r="C12" s="14">
        <v>3500</v>
      </c>
      <c r="D12" s="14">
        <v>2000</v>
      </c>
      <c r="F12" s="14">
        <v>20</v>
      </c>
      <c r="G12" s="14">
        <v>19</v>
      </c>
      <c r="J12" s="14" t="s">
        <v>161</v>
      </c>
    </row>
    <row r="13" spans="1:10" ht="13.4" customHeight="1" x14ac:dyDescent="0.2">
      <c r="A13" s="14" t="s">
        <v>29</v>
      </c>
      <c r="B13" s="14">
        <v>5000</v>
      </c>
      <c r="C13" s="14">
        <v>3500</v>
      </c>
      <c r="D13" s="14">
        <v>2000</v>
      </c>
      <c r="F13" s="14">
        <v>18</v>
      </c>
      <c r="G13" s="14">
        <v>16</v>
      </c>
      <c r="J13" s="14" t="s">
        <v>160</v>
      </c>
    </row>
    <row r="14" spans="1:10" ht="13.4" customHeight="1" x14ac:dyDescent="0.2">
      <c r="A14" s="14" t="s">
        <v>109</v>
      </c>
      <c r="B14" s="14">
        <v>5000</v>
      </c>
      <c r="C14" s="14">
        <v>3500</v>
      </c>
      <c r="D14" s="14">
        <v>2000</v>
      </c>
      <c r="F14" s="14">
        <v>15</v>
      </c>
      <c r="G14" s="14">
        <v>13</v>
      </c>
      <c r="J14" s="14" t="s">
        <v>30</v>
      </c>
    </row>
    <row r="15" spans="1:10" ht="13.4" customHeight="1" x14ac:dyDescent="0.2">
      <c r="A15" s="14" t="s">
        <v>161</v>
      </c>
      <c r="C15" s="14">
        <v>3500</v>
      </c>
      <c r="F15" s="14">
        <v>200</v>
      </c>
      <c r="G15" s="14">
        <v>0</v>
      </c>
      <c r="J15" s="14" t="s">
        <v>110</v>
      </c>
    </row>
    <row r="16" spans="1:10" ht="13.4" customHeight="1" x14ac:dyDescent="0.2">
      <c r="A16" s="14" t="s">
        <v>160</v>
      </c>
      <c r="C16" s="14">
        <v>3500</v>
      </c>
      <c r="F16" s="14">
        <v>200</v>
      </c>
      <c r="G16" s="14">
        <v>0</v>
      </c>
      <c r="J16" s="14" t="s">
        <v>111</v>
      </c>
    </row>
    <row r="17" spans="1:10" ht="13.4" customHeight="1" x14ac:dyDescent="0.2">
      <c r="A17" s="14" t="s">
        <v>110</v>
      </c>
      <c r="D17" s="14">
        <v>1500</v>
      </c>
      <c r="F17" s="14">
        <v>10</v>
      </c>
      <c r="G17" s="14">
        <v>0</v>
      </c>
      <c r="J17" s="14" t="s">
        <v>112</v>
      </c>
    </row>
    <row r="18" spans="1:10" ht="13.4" customHeight="1" x14ac:dyDescent="0.2">
      <c r="A18" s="14" t="s">
        <v>30</v>
      </c>
      <c r="D18" s="14">
        <v>1500</v>
      </c>
      <c r="F18" s="14">
        <v>12</v>
      </c>
      <c r="G18" s="14">
        <v>11</v>
      </c>
      <c r="J18" s="14" t="s">
        <v>113</v>
      </c>
    </row>
    <row r="19" spans="1:10" ht="13.4" customHeight="1" x14ac:dyDescent="0.2">
      <c r="A19" s="14" t="s">
        <v>111</v>
      </c>
      <c r="B19" s="14">
        <v>3000</v>
      </c>
      <c r="C19" s="14">
        <v>2500</v>
      </c>
      <c r="D19" s="14">
        <v>1500</v>
      </c>
      <c r="F19" s="14">
        <v>15</v>
      </c>
      <c r="G19" s="14">
        <v>13</v>
      </c>
      <c r="J19" s="14" t="s">
        <v>114</v>
      </c>
    </row>
    <row r="20" spans="1:10" ht="13.4" customHeight="1" x14ac:dyDescent="0.2">
      <c r="A20" s="14" t="s">
        <v>112</v>
      </c>
      <c r="B20" s="14">
        <v>3000</v>
      </c>
      <c r="C20" s="14">
        <v>2500</v>
      </c>
      <c r="D20" s="14">
        <v>1500</v>
      </c>
      <c r="F20" s="14">
        <v>18</v>
      </c>
      <c r="G20" s="14">
        <v>16</v>
      </c>
      <c r="J20" s="14" t="s">
        <v>115</v>
      </c>
    </row>
    <row r="21" spans="1:10" ht="13.4" customHeight="1" x14ac:dyDescent="0.2">
      <c r="A21" s="14" t="s">
        <v>113</v>
      </c>
      <c r="B21" s="14">
        <v>3000</v>
      </c>
      <c r="C21" s="14">
        <v>2500</v>
      </c>
      <c r="D21" s="14">
        <v>1500</v>
      </c>
      <c r="F21" s="14">
        <v>20</v>
      </c>
      <c r="G21" s="14">
        <v>19</v>
      </c>
      <c r="J21" s="14" t="s">
        <v>116</v>
      </c>
    </row>
    <row r="22" spans="1:10" ht="13.4" customHeight="1" x14ac:dyDescent="0.2">
      <c r="A22" s="14" t="s">
        <v>114</v>
      </c>
      <c r="B22" s="14">
        <v>3000</v>
      </c>
      <c r="C22" s="14">
        <v>2500</v>
      </c>
      <c r="D22" s="14">
        <v>1500</v>
      </c>
      <c r="F22" s="14">
        <v>200</v>
      </c>
      <c r="G22" s="14">
        <v>19</v>
      </c>
      <c r="J22" s="14" t="s">
        <v>117</v>
      </c>
    </row>
    <row r="23" spans="1:10" ht="13.4" customHeight="1" x14ac:dyDescent="0.2">
      <c r="A23" s="14" t="s">
        <v>115</v>
      </c>
      <c r="B23" s="14">
        <v>3000</v>
      </c>
      <c r="C23" s="14">
        <v>2500</v>
      </c>
      <c r="D23" s="14">
        <v>1500</v>
      </c>
      <c r="F23" s="14">
        <v>200</v>
      </c>
      <c r="G23" s="14">
        <v>35</v>
      </c>
      <c r="J23" s="14" t="s">
        <v>118</v>
      </c>
    </row>
    <row r="24" spans="1:10" ht="13.4" customHeight="1" x14ac:dyDescent="0.2">
      <c r="A24" s="14" t="s">
        <v>116</v>
      </c>
      <c r="B24" s="14">
        <v>3000</v>
      </c>
      <c r="C24" s="14">
        <v>2500</v>
      </c>
      <c r="D24" s="14">
        <v>1500</v>
      </c>
      <c r="F24" s="14">
        <v>200</v>
      </c>
      <c r="G24" s="14">
        <v>50</v>
      </c>
      <c r="J24" s="14" t="s">
        <v>119</v>
      </c>
    </row>
    <row r="25" spans="1:10" ht="13.4" customHeight="1" x14ac:dyDescent="0.2">
      <c r="A25" s="14" t="s">
        <v>117</v>
      </c>
      <c r="B25" s="14">
        <v>3000</v>
      </c>
      <c r="C25" s="14">
        <v>2500</v>
      </c>
      <c r="D25" s="14">
        <v>1500</v>
      </c>
      <c r="F25" s="14">
        <v>200</v>
      </c>
      <c r="G25" s="14">
        <v>65</v>
      </c>
      <c r="J25" s="14" t="s">
        <v>121</v>
      </c>
    </row>
    <row r="26" spans="1:10" ht="13.4" customHeight="1" x14ac:dyDescent="0.2">
      <c r="A26" s="14" t="s">
        <v>118</v>
      </c>
      <c r="B26" s="14">
        <v>3000</v>
      </c>
      <c r="C26" s="14">
        <v>1500</v>
      </c>
      <c r="D26" s="14">
        <v>1500</v>
      </c>
      <c r="F26" s="14">
        <v>20</v>
      </c>
      <c r="G26" s="14">
        <v>13</v>
      </c>
      <c r="J26" s="14" t="s">
        <v>122</v>
      </c>
    </row>
    <row r="27" spans="1:10" ht="13.4" customHeight="1" x14ac:dyDescent="0.2">
      <c r="A27" s="14" t="s">
        <v>119</v>
      </c>
      <c r="B27" s="14">
        <v>3000</v>
      </c>
      <c r="C27" s="14">
        <v>1500</v>
      </c>
      <c r="D27" s="14">
        <v>1500</v>
      </c>
      <c r="F27" s="14">
        <v>200</v>
      </c>
      <c r="G27" s="14">
        <v>21</v>
      </c>
      <c r="J27" s="14" t="s">
        <v>123</v>
      </c>
    </row>
    <row r="28" spans="1:10" ht="13.4" customHeight="1" x14ac:dyDescent="0.2">
      <c r="A28" s="14" t="s">
        <v>120</v>
      </c>
      <c r="B28" s="14">
        <v>7000</v>
      </c>
      <c r="C28" s="14">
        <v>6000</v>
      </c>
      <c r="D28" s="14">
        <v>3500</v>
      </c>
      <c r="F28" s="14">
        <v>200</v>
      </c>
      <c r="G28" s="14">
        <v>19</v>
      </c>
      <c r="J28" s="14" t="s">
        <v>124</v>
      </c>
    </row>
    <row r="29" spans="1:10" ht="13.4" customHeight="1" x14ac:dyDescent="0.2">
      <c r="A29" s="14" t="s">
        <v>121</v>
      </c>
      <c r="B29" s="14">
        <v>5000</v>
      </c>
      <c r="C29" s="14">
        <v>3500</v>
      </c>
      <c r="D29" s="14">
        <v>2000</v>
      </c>
      <c r="F29" s="14">
        <v>200</v>
      </c>
      <c r="G29" s="14">
        <v>19</v>
      </c>
      <c r="J29" s="14" t="s">
        <v>125</v>
      </c>
    </row>
    <row r="30" spans="1:10" ht="13.4" customHeight="1" x14ac:dyDescent="0.2">
      <c r="A30" s="14" t="s">
        <v>122</v>
      </c>
      <c r="B30" s="14">
        <v>5000</v>
      </c>
      <c r="C30" s="14">
        <v>3500</v>
      </c>
      <c r="D30" s="14">
        <v>2000</v>
      </c>
      <c r="F30" s="14">
        <v>200</v>
      </c>
      <c r="G30" s="14">
        <v>19</v>
      </c>
      <c r="J30" s="14" t="s">
        <v>126</v>
      </c>
    </row>
    <row r="31" spans="1:10" ht="13.4" customHeight="1" x14ac:dyDescent="0.2">
      <c r="A31" s="14" t="s">
        <v>123</v>
      </c>
      <c r="B31" s="14">
        <v>5000</v>
      </c>
      <c r="C31" s="14">
        <v>3500</v>
      </c>
      <c r="D31" s="14">
        <v>2000</v>
      </c>
      <c r="F31" s="14">
        <v>200</v>
      </c>
      <c r="G31" s="14">
        <v>19</v>
      </c>
      <c r="J31" s="14" t="s">
        <v>127</v>
      </c>
    </row>
    <row r="32" spans="1:10" ht="13.4" customHeight="1" x14ac:dyDescent="0.2">
      <c r="A32" s="14" t="s">
        <v>124</v>
      </c>
      <c r="B32" s="14">
        <v>5000</v>
      </c>
      <c r="C32" s="14">
        <v>3500</v>
      </c>
      <c r="D32" s="14">
        <v>2000</v>
      </c>
      <c r="F32" s="14">
        <v>200</v>
      </c>
      <c r="G32" s="14">
        <v>19</v>
      </c>
      <c r="J32" s="14" t="s">
        <v>128</v>
      </c>
    </row>
    <row r="33" spans="1:10" ht="13.4" customHeight="1" x14ac:dyDescent="0.2">
      <c r="A33" s="14" t="s">
        <v>125</v>
      </c>
      <c r="B33" s="14">
        <v>5000</v>
      </c>
      <c r="C33" s="14">
        <v>3500</v>
      </c>
      <c r="D33" s="14">
        <v>2000</v>
      </c>
      <c r="F33" s="14">
        <v>200</v>
      </c>
      <c r="G33" s="14">
        <v>19</v>
      </c>
      <c r="J33" s="14" t="s">
        <v>129</v>
      </c>
    </row>
    <row r="34" spans="1:10" ht="13.4" customHeight="1" x14ac:dyDescent="0.2">
      <c r="A34" s="14" t="s">
        <v>126</v>
      </c>
      <c r="B34" s="14">
        <v>5000</v>
      </c>
      <c r="C34" s="14">
        <v>3500</v>
      </c>
      <c r="D34" s="14">
        <v>2000</v>
      </c>
      <c r="F34" s="14">
        <v>200</v>
      </c>
      <c r="G34" s="14">
        <v>19</v>
      </c>
      <c r="J34" s="14" t="s">
        <v>130</v>
      </c>
    </row>
    <row r="35" spans="1:10" ht="13.4" customHeight="1" x14ac:dyDescent="0.2">
      <c r="A35" s="14" t="s">
        <v>127</v>
      </c>
      <c r="B35" s="14">
        <v>5000</v>
      </c>
      <c r="C35" s="14">
        <v>3500</v>
      </c>
      <c r="D35" s="14">
        <v>2000</v>
      </c>
      <c r="F35" s="14">
        <v>200</v>
      </c>
      <c r="G35" s="14">
        <v>19</v>
      </c>
      <c r="J35" s="14" t="s">
        <v>175</v>
      </c>
    </row>
    <row r="36" spans="1:10" ht="13.4" customHeight="1" x14ac:dyDescent="0.2">
      <c r="A36" s="14" t="s">
        <v>128</v>
      </c>
      <c r="B36" s="14">
        <v>5000</v>
      </c>
      <c r="C36" s="14">
        <v>3500</v>
      </c>
      <c r="D36" s="14">
        <v>2000</v>
      </c>
      <c r="F36" s="14">
        <v>200</v>
      </c>
      <c r="G36" s="14">
        <v>19</v>
      </c>
      <c r="J36" s="14" t="s">
        <v>31</v>
      </c>
    </row>
    <row r="37" spans="1:10" ht="13.4" customHeight="1" x14ac:dyDescent="0.2">
      <c r="A37" s="14" t="s">
        <v>129</v>
      </c>
      <c r="B37" s="14">
        <v>5000</v>
      </c>
      <c r="C37" s="14">
        <v>3500</v>
      </c>
      <c r="D37" s="14">
        <v>2000</v>
      </c>
      <c r="F37" s="14">
        <v>200</v>
      </c>
      <c r="G37" s="14">
        <v>19</v>
      </c>
      <c r="J37" s="14" t="s">
        <v>132</v>
      </c>
    </row>
    <row r="38" spans="1:10" ht="13.4" customHeight="1" x14ac:dyDescent="0.2">
      <c r="A38" s="14" t="s">
        <v>130</v>
      </c>
      <c r="B38" s="14">
        <v>5000</v>
      </c>
      <c r="C38" s="14">
        <v>3500</v>
      </c>
      <c r="D38" s="14">
        <v>2000</v>
      </c>
      <c r="F38" s="14">
        <v>200</v>
      </c>
      <c r="G38" s="14">
        <v>16</v>
      </c>
      <c r="J38" s="14" t="s">
        <v>32</v>
      </c>
    </row>
    <row r="39" spans="1:10" ht="13.4" customHeight="1" x14ac:dyDescent="0.2">
      <c r="A39" s="14" t="s">
        <v>175</v>
      </c>
      <c r="B39" s="14">
        <v>5000</v>
      </c>
      <c r="C39" s="14">
        <v>3500</v>
      </c>
      <c r="D39" s="14">
        <v>2000</v>
      </c>
      <c r="F39" s="14">
        <v>200</v>
      </c>
      <c r="G39" s="14">
        <v>13</v>
      </c>
      <c r="J39" s="14" t="s">
        <v>133</v>
      </c>
    </row>
    <row r="40" spans="1:10" ht="13.4" customHeight="1" x14ac:dyDescent="0.2">
      <c r="A40" s="14" t="s">
        <v>230</v>
      </c>
      <c r="B40" s="14">
        <v>5000</v>
      </c>
      <c r="C40" s="14">
        <v>3500</v>
      </c>
      <c r="D40" s="14">
        <v>2000</v>
      </c>
      <c r="F40" s="14">
        <v>200</v>
      </c>
      <c r="G40" s="14">
        <v>0</v>
      </c>
    </row>
    <row r="41" spans="1:10" ht="13.4" customHeight="1" x14ac:dyDescent="0.2">
      <c r="A41" s="14" t="s">
        <v>231</v>
      </c>
      <c r="B41" s="14">
        <v>5000</v>
      </c>
      <c r="C41" s="14">
        <v>3500</v>
      </c>
      <c r="D41" s="14">
        <v>2000</v>
      </c>
      <c r="F41" s="14">
        <v>200</v>
      </c>
      <c r="G41" s="14">
        <v>0</v>
      </c>
    </row>
    <row r="42" spans="1:10" ht="13.4" customHeight="1" x14ac:dyDescent="0.2">
      <c r="A42" s="14" t="s">
        <v>131</v>
      </c>
      <c r="B42" s="14">
        <v>6000</v>
      </c>
      <c r="C42" s="14">
        <v>4500</v>
      </c>
      <c r="D42" s="14">
        <v>2000</v>
      </c>
      <c r="F42" s="14">
        <v>200</v>
      </c>
      <c r="G42" s="14">
        <v>0</v>
      </c>
      <c r="J42" s="14" t="s">
        <v>134</v>
      </c>
    </row>
    <row r="43" spans="1:10" ht="13.4" customHeight="1" x14ac:dyDescent="0.2">
      <c r="A43" s="14" t="s">
        <v>31</v>
      </c>
      <c r="B43" s="14">
        <v>5000</v>
      </c>
      <c r="C43" s="14">
        <v>3500</v>
      </c>
      <c r="D43" s="14">
        <v>2000</v>
      </c>
      <c r="F43" s="14">
        <v>200</v>
      </c>
      <c r="G43" s="14">
        <v>19</v>
      </c>
      <c r="J43" s="14" t="s">
        <v>135</v>
      </c>
    </row>
    <row r="44" spans="1:10" ht="13.4" customHeight="1" x14ac:dyDescent="0.2">
      <c r="A44" s="14" t="s">
        <v>132</v>
      </c>
      <c r="B44" s="14">
        <v>5000</v>
      </c>
      <c r="C44" s="14">
        <v>3500</v>
      </c>
      <c r="D44" s="14">
        <v>2000</v>
      </c>
      <c r="F44" s="14">
        <v>200</v>
      </c>
      <c r="G44" s="14">
        <v>19</v>
      </c>
      <c r="J44" s="14" t="s">
        <v>136</v>
      </c>
    </row>
    <row r="45" spans="1:10" ht="13.4" customHeight="1" x14ac:dyDescent="0.2">
      <c r="A45" s="14" t="s">
        <v>32</v>
      </c>
      <c r="B45" s="14">
        <v>5000</v>
      </c>
      <c r="C45" s="14">
        <v>3500</v>
      </c>
      <c r="D45" s="14">
        <v>2000</v>
      </c>
      <c r="F45" s="14">
        <v>200</v>
      </c>
      <c r="G45" s="14">
        <v>35</v>
      </c>
      <c r="J45" s="14" t="s">
        <v>137</v>
      </c>
    </row>
    <row r="46" spans="1:10" ht="13.4" customHeight="1" x14ac:dyDescent="0.2">
      <c r="A46" s="14" t="s">
        <v>133</v>
      </c>
      <c r="B46" s="14">
        <v>5000</v>
      </c>
      <c r="C46" s="14">
        <v>3500</v>
      </c>
      <c r="D46" s="14">
        <v>2000</v>
      </c>
      <c r="F46" s="14">
        <v>200</v>
      </c>
      <c r="G46" s="14">
        <v>45</v>
      </c>
      <c r="J46" s="14" t="s">
        <v>33</v>
      </c>
    </row>
    <row r="47" spans="1:10" ht="13.4" customHeight="1" x14ac:dyDescent="0.2">
      <c r="A47" s="14" t="s">
        <v>134</v>
      </c>
      <c r="B47" s="14">
        <v>5000</v>
      </c>
      <c r="C47" s="14">
        <v>3500</v>
      </c>
      <c r="D47" s="14">
        <v>2000</v>
      </c>
      <c r="F47" s="14">
        <v>200</v>
      </c>
      <c r="G47" s="14">
        <v>55</v>
      </c>
      <c r="J47" s="14" t="s">
        <v>34</v>
      </c>
    </row>
    <row r="48" spans="1:10" ht="13.4" customHeight="1" x14ac:dyDescent="0.2">
      <c r="A48" s="14" t="s">
        <v>135</v>
      </c>
      <c r="B48" s="14">
        <v>5000</v>
      </c>
      <c r="C48" s="14">
        <v>3500</v>
      </c>
      <c r="D48" s="14">
        <v>2000</v>
      </c>
      <c r="F48" s="14">
        <v>200</v>
      </c>
      <c r="G48" s="14">
        <v>65</v>
      </c>
      <c r="J48" s="14" t="s">
        <v>138</v>
      </c>
    </row>
    <row r="49" spans="1:10" ht="13.4" customHeight="1" x14ac:dyDescent="0.2">
      <c r="A49" s="14" t="s">
        <v>136</v>
      </c>
      <c r="B49" s="14">
        <v>5000</v>
      </c>
      <c r="C49" s="14">
        <v>3500</v>
      </c>
      <c r="D49" s="14">
        <v>2000</v>
      </c>
      <c r="F49" s="14">
        <v>200</v>
      </c>
      <c r="G49" s="14">
        <v>75</v>
      </c>
      <c r="J49" s="14" t="s">
        <v>162</v>
      </c>
    </row>
    <row r="50" spans="1:10" ht="13.4" customHeight="1" x14ac:dyDescent="0.2">
      <c r="A50" s="14" t="s">
        <v>137</v>
      </c>
      <c r="B50" s="14">
        <v>5000</v>
      </c>
      <c r="C50" s="14">
        <v>3500</v>
      </c>
      <c r="D50" s="14">
        <v>2000</v>
      </c>
      <c r="F50" s="14">
        <v>200</v>
      </c>
      <c r="G50" s="14">
        <v>85</v>
      </c>
      <c r="J50" s="14" t="s">
        <v>163</v>
      </c>
    </row>
    <row r="51" spans="1:10" ht="13.4" customHeight="1" x14ac:dyDescent="0.2">
      <c r="A51" s="14" t="s">
        <v>33</v>
      </c>
      <c r="B51" s="14">
        <v>5000</v>
      </c>
      <c r="C51" s="14">
        <v>3500</v>
      </c>
      <c r="D51" s="14">
        <v>2000</v>
      </c>
      <c r="F51" s="14">
        <v>20</v>
      </c>
      <c r="G51" s="14">
        <v>19</v>
      </c>
      <c r="J51" s="14" t="s">
        <v>35</v>
      </c>
    </row>
    <row r="52" spans="1:10" ht="13.4" customHeight="1" x14ac:dyDescent="0.2">
      <c r="A52" s="14" t="s">
        <v>34</v>
      </c>
      <c r="B52" s="14">
        <v>5000</v>
      </c>
      <c r="C52" s="14">
        <v>3500</v>
      </c>
      <c r="D52" s="14">
        <v>2000</v>
      </c>
      <c r="F52" s="14">
        <v>18</v>
      </c>
      <c r="G52" s="14">
        <v>16</v>
      </c>
      <c r="J52" s="14" t="s">
        <v>139</v>
      </c>
    </row>
    <row r="53" spans="1:10" ht="13.4" customHeight="1" x14ac:dyDescent="0.2">
      <c r="A53" s="14" t="s">
        <v>138</v>
      </c>
      <c r="B53" s="14">
        <v>5000</v>
      </c>
      <c r="C53" s="14">
        <v>3500</v>
      </c>
      <c r="D53" s="14">
        <v>2000</v>
      </c>
      <c r="F53" s="14">
        <v>15</v>
      </c>
      <c r="G53" s="14">
        <v>13</v>
      </c>
      <c r="J53" s="14" t="s">
        <v>140</v>
      </c>
    </row>
    <row r="54" spans="1:10" ht="13.4" customHeight="1" x14ac:dyDescent="0.2">
      <c r="A54" s="14" t="s">
        <v>162</v>
      </c>
      <c r="C54" s="14">
        <v>3500</v>
      </c>
      <c r="F54" s="14">
        <v>200</v>
      </c>
      <c r="G54" s="14">
        <v>0</v>
      </c>
      <c r="J54" s="14" t="s">
        <v>141</v>
      </c>
    </row>
    <row r="55" spans="1:10" ht="13.4" customHeight="1" x14ac:dyDescent="0.2">
      <c r="A55" s="14" t="s">
        <v>163</v>
      </c>
      <c r="C55" s="14">
        <v>3500</v>
      </c>
      <c r="F55" s="14">
        <v>200</v>
      </c>
      <c r="G55" s="14">
        <v>0</v>
      </c>
      <c r="J55" s="14" t="s">
        <v>142</v>
      </c>
    </row>
    <row r="56" spans="1:10" ht="13.4" customHeight="1" x14ac:dyDescent="0.2">
      <c r="A56" s="14" t="s">
        <v>139</v>
      </c>
      <c r="D56" s="14">
        <v>1500</v>
      </c>
      <c r="F56" s="14">
        <v>10</v>
      </c>
      <c r="G56" s="14">
        <v>0</v>
      </c>
      <c r="J56" s="14" t="s">
        <v>143</v>
      </c>
    </row>
    <row r="57" spans="1:10" ht="13.4" customHeight="1" x14ac:dyDescent="0.2">
      <c r="A57" s="14" t="s">
        <v>35</v>
      </c>
      <c r="D57" s="14">
        <v>1500</v>
      </c>
      <c r="F57" s="14">
        <v>12</v>
      </c>
      <c r="G57" s="14">
        <v>11</v>
      </c>
      <c r="J57" s="14" t="s">
        <v>144</v>
      </c>
    </row>
    <row r="58" spans="1:10" ht="13.4" customHeight="1" x14ac:dyDescent="0.2">
      <c r="A58" s="14" t="s">
        <v>140</v>
      </c>
      <c r="B58" s="14">
        <v>3000</v>
      </c>
      <c r="C58" s="14">
        <v>2500</v>
      </c>
      <c r="D58" s="14">
        <v>1500</v>
      </c>
      <c r="F58" s="14">
        <v>15</v>
      </c>
      <c r="G58" s="14">
        <v>13</v>
      </c>
      <c r="J58" s="14" t="s">
        <v>145</v>
      </c>
    </row>
    <row r="59" spans="1:10" ht="13.4" customHeight="1" x14ac:dyDescent="0.2">
      <c r="A59" s="14" t="s">
        <v>141</v>
      </c>
      <c r="B59" s="14">
        <v>3000</v>
      </c>
      <c r="C59" s="14">
        <v>2500</v>
      </c>
      <c r="D59" s="14">
        <v>1500</v>
      </c>
      <c r="F59" s="14">
        <v>18</v>
      </c>
      <c r="G59" s="14">
        <v>16</v>
      </c>
      <c r="J59" s="14" t="s">
        <v>146</v>
      </c>
    </row>
    <row r="60" spans="1:10" ht="13.4" customHeight="1" x14ac:dyDescent="0.2">
      <c r="A60" s="14" t="s">
        <v>142</v>
      </c>
      <c r="B60" s="14">
        <v>3000</v>
      </c>
      <c r="C60" s="14">
        <v>2500</v>
      </c>
      <c r="D60" s="14">
        <v>1500</v>
      </c>
      <c r="F60" s="14">
        <v>20</v>
      </c>
      <c r="G60" s="14">
        <v>19</v>
      </c>
      <c r="J60" s="14" t="s">
        <v>147</v>
      </c>
    </row>
    <row r="61" spans="1:10" ht="13.4" customHeight="1" x14ac:dyDescent="0.2">
      <c r="A61" s="14" t="s">
        <v>143</v>
      </c>
      <c r="B61" s="14">
        <v>3000</v>
      </c>
      <c r="C61" s="14">
        <v>2500</v>
      </c>
      <c r="D61" s="14">
        <v>1500</v>
      </c>
      <c r="F61" s="14">
        <v>200</v>
      </c>
      <c r="G61" s="14">
        <v>19</v>
      </c>
      <c r="J61" s="14" t="s">
        <v>148</v>
      </c>
    </row>
    <row r="62" spans="1:10" ht="13.4" customHeight="1" x14ac:dyDescent="0.2">
      <c r="A62" s="14" t="s">
        <v>144</v>
      </c>
      <c r="B62" s="14">
        <v>3000</v>
      </c>
      <c r="C62" s="14">
        <v>2500</v>
      </c>
      <c r="D62" s="14">
        <v>1500</v>
      </c>
      <c r="F62" s="14">
        <v>200</v>
      </c>
      <c r="G62" s="14">
        <v>35</v>
      </c>
      <c r="J62" s="14" t="s">
        <v>150</v>
      </c>
    </row>
    <row r="63" spans="1:10" ht="13.4" customHeight="1" x14ac:dyDescent="0.2">
      <c r="A63" s="14" t="s">
        <v>145</v>
      </c>
      <c r="B63" s="14">
        <v>3000</v>
      </c>
      <c r="C63" s="14">
        <v>2500</v>
      </c>
      <c r="D63" s="14">
        <v>1500</v>
      </c>
      <c r="F63" s="14">
        <v>200</v>
      </c>
      <c r="G63" s="14">
        <v>50</v>
      </c>
      <c r="J63" s="14" t="s">
        <v>151</v>
      </c>
    </row>
    <row r="64" spans="1:10" ht="13.4" customHeight="1" x14ac:dyDescent="0.2">
      <c r="A64" s="14" t="s">
        <v>146</v>
      </c>
      <c r="B64" s="14">
        <v>3000</v>
      </c>
      <c r="C64" s="14">
        <v>2500</v>
      </c>
      <c r="D64" s="14">
        <v>1500</v>
      </c>
      <c r="F64" s="14">
        <v>200</v>
      </c>
      <c r="G64" s="14">
        <v>65</v>
      </c>
      <c r="J64" s="14" t="s">
        <v>152</v>
      </c>
    </row>
    <row r="65" spans="1:10" ht="13.4" customHeight="1" x14ac:dyDescent="0.2">
      <c r="A65" s="14" t="s">
        <v>147</v>
      </c>
      <c r="B65" s="14">
        <v>3000</v>
      </c>
      <c r="C65" s="14">
        <v>1500</v>
      </c>
      <c r="D65" s="14">
        <v>1500</v>
      </c>
      <c r="F65" s="14">
        <v>20</v>
      </c>
      <c r="G65" s="14">
        <v>13</v>
      </c>
      <c r="J65" s="14" t="s">
        <v>153</v>
      </c>
    </row>
    <row r="66" spans="1:10" ht="13.4" customHeight="1" x14ac:dyDescent="0.2">
      <c r="A66" s="14" t="s">
        <v>148</v>
      </c>
      <c r="B66" s="14">
        <v>3000</v>
      </c>
      <c r="C66" s="14">
        <v>1500</v>
      </c>
      <c r="D66" s="14">
        <v>1500</v>
      </c>
      <c r="F66" s="14">
        <v>200</v>
      </c>
      <c r="G66" s="14">
        <v>21</v>
      </c>
      <c r="J66" s="14" t="s">
        <v>154</v>
      </c>
    </row>
    <row r="67" spans="1:10" ht="13.4" customHeight="1" x14ac:dyDescent="0.2">
      <c r="A67" s="14" t="s">
        <v>149</v>
      </c>
      <c r="B67" s="14">
        <v>7000</v>
      </c>
      <c r="C67" s="14">
        <v>6000</v>
      </c>
      <c r="D67" s="14">
        <v>3500</v>
      </c>
      <c r="F67" s="14">
        <v>200</v>
      </c>
      <c r="G67" s="14">
        <v>19</v>
      </c>
      <c r="J67" s="14" t="s">
        <v>155</v>
      </c>
    </row>
    <row r="68" spans="1:10" ht="13.4" customHeight="1" x14ac:dyDescent="0.2">
      <c r="A68" s="14" t="s">
        <v>150</v>
      </c>
      <c r="B68" s="14">
        <v>5000</v>
      </c>
      <c r="C68" s="14">
        <v>3500</v>
      </c>
      <c r="D68" s="14">
        <v>2000</v>
      </c>
      <c r="F68" s="14">
        <v>200</v>
      </c>
      <c r="G68" s="14">
        <v>19</v>
      </c>
      <c r="J68" s="14" t="s">
        <v>156</v>
      </c>
    </row>
    <row r="69" spans="1:10" ht="13.4" customHeight="1" x14ac:dyDescent="0.2">
      <c r="A69" s="14" t="s">
        <v>151</v>
      </c>
      <c r="B69" s="14">
        <v>5000</v>
      </c>
      <c r="C69" s="14">
        <v>3500</v>
      </c>
      <c r="D69" s="14">
        <v>2000</v>
      </c>
      <c r="F69" s="14">
        <v>200</v>
      </c>
      <c r="G69" s="14">
        <v>19</v>
      </c>
      <c r="J69" s="14" t="s">
        <v>157</v>
      </c>
    </row>
    <row r="70" spans="1:10" ht="13.4" customHeight="1" x14ac:dyDescent="0.2">
      <c r="A70" s="14" t="s">
        <v>152</v>
      </c>
      <c r="B70" s="14">
        <v>5000</v>
      </c>
      <c r="C70" s="14">
        <v>3500</v>
      </c>
      <c r="D70" s="14">
        <v>2000</v>
      </c>
      <c r="F70" s="14">
        <v>200</v>
      </c>
      <c r="G70" s="14">
        <v>19</v>
      </c>
      <c r="J70" s="14" t="s">
        <v>158</v>
      </c>
    </row>
    <row r="71" spans="1:10" ht="13.4" customHeight="1" x14ac:dyDescent="0.2">
      <c r="A71" s="14" t="s">
        <v>153</v>
      </c>
      <c r="B71" s="14">
        <v>5000</v>
      </c>
      <c r="C71" s="14">
        <v>3500</v>
      </c>
      <c r="D71" s="14">
        <v>2000</v>
      </c>
      <c r="F71" s="14">
        <v>200</v>
      </c>
      <c r="G71" s="14">
        <v>19</v>
      </c>
      <c r="J71" s="14" t="s">
        <v>159</v>
      </c>
    </row>
    <row r="72" spans="1:10" ht="13.4" customHeight="1" x14ac:dyDescent="0.2">
      <c r="A72" s="14" t="s">
        <v>154</v>
      </c>
      <c r="B72" s="14">
        <v>5000</v>
      </c>
      <c r="C72" s="14">
        <v>3500</v>
      </c>
      <c r="D72" s="14">
        <v>2000</v>
      </c>
      <c r="F72" s="14">
        <v>200</v>
      </c>
      <c r="G72" s="14">
        <v>19</v>
      </c>
      <c r="J72" s="14" t="s">
        <v>176</v>
      </c>
    </row>
    <row r="73" spans="1:10" ht="13.4" customHeight="1" x14ac:dyDescent="0.2">
      <c r="A73" s="14" t="s">
        <v>155</v>
      </c>
      <c r="B73" s="14">
        <v>5000</v>
      </c>
      <c r="C73" s="14">
        <v>3500</v>
      </c>
      <c r="D73" s="14">
        <v>2000</v>
      </c>
      <c r="F73" s="14">
        <v>200</v>
      </c>
      <c r="G73" s="14">
        <v>19</v>
      </c>
      <c r="J73" s="14" t="s">
        <v>164</v>
      </c>
    </row>
    <row r="74" spans="1:10" ht="13.4" customHeight="1" x14ac:dyDescent="0.2">
      <c r="A74" s="14" t="s">
        <v>156</v>
      </c>
      <c r="B74" s="14">
        <v>5000</v>
      </c>
      <c r="C74" s="14">
        <v>3500</v>
      </c>
      <c r="D74" s="14">
        <v>2000</v>
      </c>
      <c r="F74" s="14">
        <v>200</v>
      </c>
      <c r="G74" s="14">
        <v>19</v>
      </c>
      <c r="J74" s="14" t="s">
        <v>165</v>
      </c>
    </row>
    <row r="75" spans="1:10" ht="13.4" customHeight="1" x14ac:dyDescent="0.2">
      <c r="A75" s="14" t="s">
        <v>157</v>
      </c>
      <c r="B75" s="14">
        <v>5000</v>
      </c>
      <c r="C75" s="14">
        <v>3500</v>
      </c>
      <c r="D75" s="14">
        <v>2000</v>
      </c>
      <c r="F75" s="14">
        <v>200</v>
      </c>
      <c r="G75" s="14">
        <v>19</v>
      </c>
    </row>
    <row r="76" spans="1:10" ht="13.4" customHeight="1" x14ac:dyDescent="0.2">
      <c r="A76" s="14" t="s">
        <v>158</v>
      </c>
      <c r="B76" s="14">
        <v>5000</v>
      </c>
      <c r="C76" s="14">
        <v>3500</v>
      </c>
      <c r="D76" s="14">
        <v>2000</v>
      </c>
      <c r="F76" s="14">
        <v>200</v>
      </c>
      <c r="G76" s="14">
        <v>19</v>
      </c>
    </row>
    <row r="77" spans="1:10" ht="13.4" customHeight="1" x14ac:dyDescent="0.2">
      <c r="A77" s="14" t="s">
        <v>159</v>
      </c>
      <c r="B77" s="14">
        <v>5000</v>
      </c>
      <c r="C77" s="14">
        <v>3500</v>
      </c>
      <c r="D77" s="14">
        <v>2000</v>
      </c>
      <c r="F77" s="14">
        <v>200</v>
      </c>
      <c r="G77" s="14">
        <v>16</v>
      </c>
    </row>
    <row r="78" spans="1:10" ht="13.4" customHeight="1" x14ac:dyDescent="0.2">
      <c r="A78" s="14" t="s">
        <v>176</v>
      </c>
      <c r="B78" s="14">
        <v>5000</v>
      </c>
      <c r="C78" s="14">
        <v>3500</v>
      </c>
      <c r="D78" s="14">
        <v>2000</v>
      </c>
      <c r="F78" s="14">
        <v>200</v>
      </c>
      <c r="G78" s="14">
        <v>13</v>
      </c>
    </row>
    <row r="79" spans="1:10" ht="13.4" customHeight="1" x14ac:dyDescent="0.2">
      <c r="A79" s="14" t="s">
        <v>232</v>
      </c>
      <c r="B79" s="14">
        <v>5000</v>
      </c>
      <c r="C79" s="14">
        <v>3500</v>
      </c>
      <c r="D79" s="14">
        <v>2000</v>
      </c>
      <c r="F79" s="14">
        <v>200</v>
      </c>
      <c r="G79" s="14">
        <v>0</v>
      </c>
    </row>
    <row r="80" spans="1:10" ht="13.4" customHeight="1" x14ac:dyDescent="0.2">
      <c r="A80" s="14" t="s">
        <v>233</v>
      </c>
      <c r="B80" s="14">
        <v>5000</v>
      </c>
      <c r="C80" s="14">
        <v>3500</v>
      </c>
      <c r="D80" s="14">
        <v>2000</v>
      </c>
      <c r="F80" s="14">
        <v>200</v>
      </c>
      <c r="G80" s="14">
        <v>0</v>
      </c>
    </row>
    <row r="81" spans="1:7" ht="13.4" customHeight="1" x14ac:dyDescent="0.2">
      <c r="A81" s="14" t="s">
        <v>164</v>
      </c>
      <c r="B81" s="14">
        <v>1000</v>
      </c>
      <c r="C81" s="14">
        <v>1000</v>
      </c>
      <c r="D81" s="14">
        <v>1000</v>
      </c>
      <c r="F81" s="14">
        <v>200</v>
      </c>
      <c r="G81" s="14">
        <v>0</v>
      </c>
    </row>
    <row r="82" spans="1:7" ht="13.4" customHeight="1" x14ac:dyDescent="0.2">
      <c r="A82" s="14" t="s">
        <v>165</v>
      </c>
      <c r="B82" s="14">
        <v>1000</v>
      </c>
      <c r="C82" s="14">
        <v>1000</v>
      </c>
      <c r="D82" s="14">
        <v>1000</v>
      </c>
      <c r="F82" s="14">
        <v>200</v>
      </c>
      <c r="G82" s="14">
        <v>0</v>
      </c>
    </row>
    <row r="83" spans="1:7" ht="13.4" customHeight="1" x14ac:dyDescent="0.2">
      <c r="A83" s="14" t="s">
        <v>191</v>
      </c>
      <c r="B83" s="14">
        <v>0</v>
      </c>
      <c r="C83" s="14">
        <v>0</v>
      </c>
      <c r="D83" s="14">
        <v>0</v>
      </c>
      <c r="F83" s="14">
        <v>200</v>
      </c>
      <c r="G83" s="14">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説明</vt:lpstr>
      <vt:lpstr>確認</vt:lpstr>
      <vt:lpstr>入力</vt:lpstr>
      <vt:lpstr>リスト</vt:lpstr>
      <vt:lpstr>クラスデータ </vt:lpstr>
      <vt:lpstr>入力!Print_Area</vt:lpstr>
      <vt:lpstr>'クラスデータ '!いーかーど</vt:lpstr>
      <vt:lpstr>いーかーど</vt:lpstr>
      <vt:lpstr>クラス</vt:lpstr>
      <vt:lpstr>クラスリスト</vt:lpstr>
      <vt:lpstr>プログラム</vt:lpstr>
      <vt:lpstr>交通</vt:lpstr>
      <vt:lpstr>申込方法</vt:lpstr>
      <vt:lpstr>成績表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小森優真</dc:creator>
  <cp:lastModifiedBy>小森優真</cp:lastModifiedBy>
  <dcterms:created xsi:type="dcterms:W3CDTF">2015-03-17T16:39:28Z</dcterms:created>
  <dcterms:modified xsi:type="dcterms:W3CDTF">2018-04-24T14:42:24Z</dcterms:modified>
</cp:coreProperties>
</file>